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-学科竞赛\6-科技创新奖评选\2025-2026学年评选\1-通知\"/>
    </mc:Choice>
  </mc:AlternateContent>
  <xr:revisionPtr revIDLastSave="0" documentId="13_ncr:1_{008E345C-AC42-4FD4-92EE-57D40C8D84A4}" xr6:coauthVersionLast="47" xr6:coauthVersionMax="47" xr10:uidLastSave="{00000000-0000-0000-0000-000000000000}"/>
  <bookViews>
    <workbookView xWindow="-108" yWindow="-108" windowWidth="23256" windowHeight="12576" xr2:uid="{09099C21-1F3F-42F2-9ADE-8C75DBC7E5EB}"/>
  </bookViews>
  <sheets>
    <sheet name="附件3 科技创新优秀指导教师信息汇总表" sheetId="5" r:id="rId1"/>
    <sheet name="表1.校区竞赛认定目录（2026年）" sheetId="7" r:id="rId2"/>
    <sheet name="表2.获奖金额及对应奖项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5" l="1"/>
  <c r="G5" i="5"/>
  <c r="G6" i="5"/>
  <c r="G7" i="5"/>
  <c r="G8" i="5"/>
  <c r="G9" i="5"/>
  <c r="G10" i="5"/>
  <c r="G11" i="5"/>
  <c r="G3" i="5"/>
  <c r="R11" i="5" l="1"/>
  <c r="K11" i="5"/>
  <c r="L11" i="5" s="1"/>
  <c r="M11" i="5" s="1"/>
  <c r="R10" i="5"/>
  <c r="K10" i="5"/>
  <c r="L10" i="5" s="1"/>
  <c r="M10" i="5" s="1"/>
  <c r="R9" i="5"/>
  <c r="K9" i="5"/>
  <c r="L9" i="5" s="1"/>
  <c r="M9" i="5" s="1"/>
  <c r="R8" i="5"/>
  <c r="K8" i="5"/>
  <c r="L8" i="5" s="1"/>
  <c r="M8" i="5" s="1"/>
  <c r="R7" i="5"/>
  <c r="K7" i="5"/>
  <c r="L7" i="5" s="1"/>
  <c r="M7" i="5" s="1"/>
  <c r="R6" i="5"/>
  <c r="K6" i="5"/>
  <c r="L6" i="5" s="1"/>
  <c r="M6" i="5" s="1"/>
  <c r="R5" i="5"/>
  <c r="K5" i="5"/>
  <c r="L5" i="5" s="1"/>
  <c r="M5" i="5" s="1"/>
  <c r="P5" i="5" s="1"/>
  <c r="R4" i="5"/>
  <c r="K4" i="5"/>
  <c r="L4" i="5" s="1"/>
  <c r="M4" i="5" s="1"/>
  <c r="R3" i="5"/>
  <c r="K3" i="5"/>
  <c r="L3" i="5" s="1"/>
  <c r="M3" i="5" s="1"/>
  <c r="P4" i="5" l="1"/>
  <c r="S4" i="5"/>
  <c r="T4" i="5" s="1"/>
  <c r="S8" i="5"/>
  <c r="T8" i="5" s="1"/>
  <c r="P8" i="5"/>
  <c r="S3" i="5"/>
  <c r="T3" i="5" s="1"/>
  <c r="P3" i="5"/>
  <c r="P7" i="5"/>
  <c r="S7" i="5"/>
  <c r="T7" i="5" s="1"/>
  <c r="P11" i="5"/>
  <c r="S11" i="5"/>
  <c r="T11" i="5" s="1"/>
  <c r="S6" i="5"/>
  <c r="T6" i="5" s="1"/>
  <c r="P6" i="5"/>
  <c r="S10" i="5"/>
  <c r="T10" i="5" s="1"/>
  <c r="P10" i="5"/>
  <c r="S5" i="5"/>
  <c r="T5" i="5" s="1"/>
  <c r="S9" i="5"/>
  <c r="T9" i="5" s="1"/>
  <c r="P9" i="5"/>
</calcChain>
</file>

<file path=xl/sharedStrings.xml><?xml version="1.0" encoding="utf-8"?>
<sst xmlns="http://schemas.openxmlformats.org/spreadsheetml/2006/main" count="301" uniqueCount="170">
  <si>
    <t>序号</t>
  </si>
  <si>
    <t>姓名</t>
  </si>
  <si>
    <t>工号</t>
  </si>
  <si>
    <t>部门/学院</t>
  </si>
  <si>
    <t>指导形式</t>
  </si>
  <si>
    <t>获奖级别</t>
  </si>
  <si>
    <t>获奖等级</t>
  </si>
  <si>
    <t>赛事计数</t>
  </si>
  <si>
    <t>石油学院</t>
  </si>
  <si>
    <t>团队</t>
  </si>
  <si>
    <t>国家级</t>
  </si>
  <si>
    <t>一等奖</t>
  </si>
  <si>
    <t>第一项</t>
  </si>
  <si>
    <t>竞赛名称</t>
  </si>
  <si>
    <t>ACM-ICPC国际大学生程序设计竞赛</t>
  </si>
  <si>
    <t>全国大学生电子设计竞赛</t>
  </si>
  <si>
    <t>全国大学生机械创新设计大赛</t>
  </si>
  <si>
    <t>一类</t>
    <phoneticPr fontId="3" type="noConversion"/>
  </si>
  <si>
    <t>二类</t>
    <phoneticPr fontId="3" type="noConversion"/>
  </si>
  <si>
    <t>中国国际大学生创新大赛</t>
  </si>
  <si>
    <t>张三</t>
    <phoneticPr fontId="2" type="noConversion"/>
  </si>
  <si>
    <t>201659xxxx</t>
    <phoneticPr fontId="2" type="noConversion"/>
  </si>
  <si>
    <t>其他比赛未在排行榜中</t>
    <phoneticPr fontId="2" type="noConversion"/>
  </si>
  <si>
    <t>其他</t>
    <phoneticPr fontId="3" type="noConversion"/>
  </si>
  <si>
    <t>获奖时间</t>
    <phoneticPr fontId="2" type="noConversion"/>
  </si>
  <si>
    <t>该级别奖项是否设置特等奖</t>
    <phoneticPr fontId="2" type="noConversion"/>
  </si>
  <si>
    <t>是</t>
  </si>
  <si>
    <t>设置特等奖</t>
    <phoneticPr fontId="2" type="noConversion"/>
  </si>
  <si>
    <t>未设置特等奖</t>
    <phoneticPr fontId="2" type="noConversion"/>
  </si>
  <si>
    <t>获奖档次</t>
    <phoneticPr fontId="2" type="noConversion"/>
  </si>
  <si>
    <t>省部级</t>
  </si>
  <si>
    <t>其他竞赛奖项</t>
    <phoneticPr fontId="2" type="noConversion"/>
  </si>
  <si>
    <t>该奖项奖金</t>
    <phoneticPr fontId="2" type="noConversion"/>
  </si>
  <si>
    <t>仅证书</t>
    <phoneticPr fontId="2" type="noConversion"/>
  </si>
  <si>
    <t>否</t>
  </si>
  <si>
    <t>特等标签</t>
    <phoneticPr fontId="2" type="noConversion"/>
  </si>
  <si>
    <t>一类国家级一等奖（不含特）</t>
  </si>
  <si>
    <t>一类国家级一等奖（含特）</t>
  </si>
  <si>
    <t>一类国家级二等奖（不含特）</t>
  </si>
  <si>
    <t>一类国家级二等奖（含特）</t>
  </si>
  <si>
    <t>一类国家级三等奖（不含特）</t>
  </si>
  <si>
    <t>一类国家级三等奖（含特）</t>
  </si>
  <si>
    <t>一类省部级特等奖（含特）</t>
  </si>
  <si>
    <t>一类省部级一等奖（不含特）</t>
  </si>
  <si>
    <t>一类省部级一等奖（含特）</t>
  </si>
  <si>
    <t>一类省部级二等奖（不含特）</t>
  </si>
  <si>
    <t>二类国家级特等奖（含特）</t>
  </si>
  <si>
    <t>二类国家级一等奖（不含特）</t>
  </si>
  <si>
    <t>二类国家级一等奖（含特）</t>
  </si>
  <si>
    <t>二类国家级二等奖（不含特）</t>
  </si>
  <si>
    <t>二类国家级二等奖（含特）</t>
  </si>
  <si>
    <t>二类国家级三等奖（不含特）</t>
  </si>
  <si>
    <t>二类国家级三等奖（含特）</t>
  </si>
  <si>
    <t>二类省部级特等奖（含特）</t>
  </si>
  <si>
    <t>二类省部级一等奖（不含特）</t>
  </si>
  <si>
    <t>二类省部级一等奖（含特）</t>
  </si>
  <si>
    <t>二类省部级二等奖（不含特）</t>
  </si>
  <si>
    <t>一类国家级特等奖（含特）</t>
    <phoneticPr fontId="2" type="noConversion"/>
  </si>
  <si>
    <t>个人</t>
  </si>
  <si>
    <t>获奖总额（元）</t>
    <phoneticPr fontId="3" type="noConversion"/>
  </si>
  <si>
    <t>奖金分配比例
（填xx%，如20%）</t>
    <phoneticPr fontId="2" type="noConversion"/>
  </si>
  <si>
    <t>竞赛类别
（一类/二类/其他）</t>
    <phoneticPr fontId="3" type="noConversion"/>
  </si>
  <si>
    <t>个人奖金金额（元）</t>
    <phoneticPr fontId="3" type="noConversion"/>
  </si>
  <si>
    <t>是否仅证书</t>
    <phoneticPr fontId="2" type="noConversion"/>
  </si>
  <si>
    <t>示例</t>
    <phoneticPr fontId="2" type="noConversion"/>
  </si>
  <si>
    <t>王四</t>
    <phoneticPr fontId="2" type="noConversion"/>
  </si>
  <si>
    <t>特等奖</t>
  </si>
  <si>
    <t>备注：标蓝格子有公式计算，无需自行填写</t>
    <phoneticPr fontId="2" type="noConversion"/>
  </si>
  <si>
    <t>赛事计数奖金比例</t>
    <phoneticPr fontId="2" type="noConversion"/>
  </si>
  <si>
    <t>最终发放奖金金额（元）</t>
    <phoneticPr fontId="3" type="noConversion"/>
  </si>
  <si>
    <t>第二项</t>
  </si>
  <si>
    <t>指导赛事名称
(请按照表1填写）</t>
    <phoneticPr fontId="2" type="noConversion"/>
  </si>
  <si>
    <t>序号</t>
    <phoneticPr fontId="2" type="noConversion"/>
  </si>
  <si>
    <t>竞赛级别</t>
    <phoneticPr fontId="3" type="noConversion"/>
  </si>
  <si>
    <t>睿抗机器人开发者大赛(RAICOM)</t>
    <phoneticPr fontId="3" type="noConversion"/>
  </si>
  <si>
    <t>睿抗机器人开发者大赛(RAICOM)</t>
    <phoneticPr fontId="2" type="noConversion"/>
  </si>
  <si>
    <t>校区2025-2026学年科技创新优秀指导教师申报信息汇总表（教师填）</t>
    <phoneticPr fontId="2" type="noConversion"/>
  </si>
  <si>
    <t>中国石油大学（北京）克拉玛依校区创新创业竞赛认定目录（2026年）</t>
    <phoneticPr fontId="3" type="noConversion"/>
  </si>
  <si>
    <t>含主赛道、产业赛道、红旅赛道</t>
  </si>
  <si>
    <t>“挑战杯”全国大学生课外学术科技作品竞赛主体赛</t>
  </si>
  <si>
    <t>不含其它分赛道及专项赛</t>
  </si>
  <si>
    <t>“挑战杯”中国大学生创业计划大赛主体赛</t>
  </si>
  <si>
    <t>“挑战杯”全国大学生课外学术科技作品竞赛-分赛道及专项赛</t>
    <phoneticPr fontId="3" type="noConversion"/>
  </si>
  <si>
    <t>含除主体赛外所有分赛道及专项赛</t>
  </si>
  <si>
    <t>“挑战杯”中国大学生创业计划大赛-分赛道及专项赛</t>
    <phoneticPr fontId="3" type="noConversion"/>
  </si>
  <si>
    <t>全国大学生创新创业训练计划年会展示</t>
    <phoneticPr fontId="3" type="noConversion"/>
  </si>
  <si>
    <t>中国大学生计算机设计大赛</t>
    <phoneticPr fontId="3" type="noConversion"/>
  </si>
  <si>
    <t>中国高校计算机大赛-①大数据挑战赛、②团体程序设计天梯赛、③移动应用创新赛、④网络技术挑战赛、⑤人工智能创意赛</t>
    <phoneticPr fontId="3" type="noConversion"/>
  </si>
  <si>
    <t>蓝桥杯全国大学生软件和信息技术大赛</t>
    <phoneticPr fontId="3" type="noConversion"/>
  </si>
  <si>
    <t>全国大学生地质技能竞赛</t>
    <phoneticPr fontId="3" type="noConversion"/>
  </si>
  <si>
    <t>华为ICT大赛</t>
    <phoneticPr fontId="3" type="noConversion"/>
  </si>
  <si>
    <t>中国机器人及人工智能大赛</t>
    <phoneticPr fontId="3" type="noConversion"/>
  </si>
  <si>
    <t>iCAN大学生创新创业大赛</t>
    <phoneticPr fontId="3" type="noConversion"/>
  </si>
  <si>
    <t>百度之星·程序设计大赛</t>
    <phoneticPr fontId="3" type="noConversion"/>
  </si>
  <si>
    <t>全国大学生计算机系统能力大赛</t>
    <phoneticPr fontId="3" type="noConversion"/>
  </si>
  <si>
    <t>全国大学生数字媒体科技作品及创意竞赛</t>
    <phoneticPr fontId="3" type="noConversion"/>
  </si>
  <si>
    <t>全球校园人工智能算法精英大赛</t>
    <phoneticPr fontId="3" type="noConversion"/>
  </si>
  <si>
    <t>全国大学生智能汽车竞赛</t>
    <phoneticPr fontId="3" type="noConversion"/>
  </si>
  <si>
    <t>中国大学生工程实践与创新能力大赛</t>
    <phoneticPr fontId="3" type="noConversion"/>
  </si>
  <si>
    <t>全国大学生化工设计竞赛</t>
    <phoneticPr fontId="3" type="noConversion"/>
  </si>
  <si>
    <t>全国大学生机器人大赛（CURC）</t>
    <phoneticPr fontId="3" type="noConversion"/>
  </si>
  <si>
    <t>原全国大学生机器人大赛-①RoboMaster、②RoboCon</t>
    <phoneticPr fontId="3" type="noConversion"/>
  </si>
  <si>
    <t>全国大学生先进成图技术与产品信息建模创新大赛</t>
    <phoneticPr fontId="3" type="noConversion"/>
  </si>
  <si>
    <t>全国三维数字化创新设计大赛</t>
    <phoneticPr fontId="3" type="noConversion"/>
  </si>
  <si>
    <t>“西门子杯”中国智能制造挑战赛</t>
    <phoneticPr fontId="3" type="noConversion"/>
  </si>
  <si>
    <t>全国大学生金相技能大赛</t>
    <phoneticPr fontId="3" type="noConversion"/>
  </si>
  <si>
    <t>全国周培源大学生力学竞赛</t>
    <phoneticPr fontId="3" type="noConversion"/>
  </si>
  <si>
    <t>中国大学生机械工程创新创意大赛</t>
  </si>
  <si>
    <t>中美青年创客大赛</t>
    <phoneticPr fontId="3" type="noConversion"/>
  </si>
  <si>
    <t>大学生新一代信息通信科技大赛</t>
    <phoneticPr fontId="3" type="noConversion"/>
  </si>
  <si>
    <t>原“大唐杯”全国大学生新一代信息通信技术大赛</t>
    <phoneticPr fontId="3" type="noConversion"/>
  </si>
  <si>
    <t>全国大学生嵌入式芯片与系统设计竞赛</t>
    <phoneticPr fontId="3" type="noConversion"/>
  </si>
  <si>
    <t>全国大学生生命科学竞赛（CULSC）</t>
    <phoneticPr fontId="3" type="noConversion"/>
  </si>
  <si>
    <t>中国高校智能机器人创意大赛</t>
    <phoneticPr fontId="3" type="noConversion"/>
  </si>
  <si>
    <t>全国大学生节能减排社会实践与科技竞赛</t>
    <phoneticPr fontId="3" type="noConversion"/>
  </si>
  <si>
    <t>全国大学生化工实验大赛</t>
    <phoneticPr fontId="3" type="noConversion"/>
  </si>
  <si>
    <t>全国大学生物联网设计竞赛</t>
    <phoneticPr fontId="3" type="noConversion"/>
  </si>
  <si>
    <t>高教社杯全国大学生数学建模竞赛</t>
  </si>
  <si>
    <t>“外研社·国才杯”理解当代中国全国大学生外语能力大赛</t>
    <phoneticPr fontId="3" type="noConversion"/>
  </si>
  <si>
    <t>原外研社全国大学生英语系列赛-①英语演讲、②英语辩论、③英语写作、④英语阅读</t>
  </si>
  <si>
    <t>全国大学生光电设计竞赛</t>
    <phoneticPr fontId="3" type="noConversion"/>
  </si>
  <si>
    <t>全国大学生物理实验竞赛</t>
    <phoneticPr fontId="3" type="noConversion"/>
  </si>
  <si>
    <t>中国日报社“21世纪杯”全国英语演讲比赛</t>
    <phoneticPr fontId="3" type="noConversion"/>
  </si>
  <si>
    <t>原“21世纪杯”全国英语演讲比赛</t>
    <phoneticPr fontId="3" type="noConversion"/>
  </si>
  <si>
    <t>中华经典诵写讲大赛</t>
    <phoneticPr fontId="3" type="noConversion"/>
  </si>
  <si>
    <t>“外教社杯”全国高校学生跨文化能力大赛</t>
    <phoneticPr fontId="3" type="noConversion"/>
  </si>
  <si>
    <t>全国大学生统计建模大赛</t>
    <phoneticPr fontId="3" type="noConversion"/>
  </si>
  <si>
    <t>全国大学生电子商务“创新、创意及创业”挑战赛</t>
    <phoneticPr fontId="3" type="noConversion"/>
  </si>
  <si>
    <t>全国大学生市场调查与分析大赛</t>
    <phoneticPr fontId="3" type="noConversion"/>
  </si>
  <si>
    <t>全国高校商业精英挑战赛-①品牌策划竞赛、②会展专业创新创业实践竞赛、③国际贸易竞赛、④创新创业竞赛⑤会计与商业管理素例竞赛</t>
    <phoneticPr fontId="3" type="noConversion"/>
  </si>
  <si>
    <t>“学创杯”全国大学生创业综合模拟大赛</t>
    <phoneticPr fontId="3" type="noConversion"/>
  </si>
  <si>
    <t>“工行杯”全国大学生金融科技创新大赛</t>
    <phoneticPr fontId="3" type="noConversion"/>
  </si>
  <si>
    <t>全国大学生能源经济学术创意大赛</t>
    <phoneticPr fontId="3" type="noConversion"/>
  </si>
  <si>
    <t>“科云杯”全国大学生财会职业能力大赛</t>
    <phoneticPr fontId="3" type="noConversion"/>
  </si>
  <si>
    <t>中国石油工程设计大赛</t>
    <phoneticPr fontId="3" type="noConversion"/>
  </si>
  <si>
    <t>全国大学生计算机应用能力与数字素养大赛</t>
    <phoneticPr fontId="3" type="noConversion"/>
  </si>
  <si>
    <t>原全国大学生计算机应用能力与信息素养大赛</t>
    <phoneticPr fontId="3" type="noConversion"/>
  </si>
  <si>
    <t>“外教社·词达人杯”全国大学生英语词汇能力大赛</t>
    <phoneticPr fontId="3" type="noConversion"/>
  </si>
  <si>
    <t>全国大学生语言文字能力大赛</t>
    <phoneticPr fontId="3" type="noConversion"/>
  </si>
  <si>
    <t>全国大学生数学竞赛</t>
    <phoneticPr fontId="3" type="noConversion"/>
  </si>
  <si>
    <t>“求是杯”国际诗歌创作与翻译大赛</t>
    <phoneticPr fontId="3" type="noConversion"/>
  </si>
  <si>
    <t>时报金犊奖</t>
    <phoneticPr fontId="3" type="noConversion"/>
  </si>
  <si>
    <t>全国高校企业价值创造实战竞赛</t>
    <phoneticPr fontId="3" type="noConversion"/>
  </si>
  <si>
    <t>“东方杯”全国大学生勘探地球物理大赛</t>
    <phoneticPr fontId="3" type="noConversion"/>
  </si>
  <si>
    <t>全国高校俄语大赛</t>
  </si>
  <si>
    <t>全国大学生职业规划大赛</t>
    <phoneticPr fontId="3" type="noConversion"/>
  </si>
  <si>
    <t>中国研究生智慧城市技术与创意设计大赛</t>
    <phoneticPr fontId="3" type="noConversion"/>
  </si>
  <si>
    <t>中国研究生创新实践系列大赛</t>
    <phoneticPr fontId="3" type="noConversion"/>
  </si>
  <si>
    <t>中国研究生未来飞行器创新大赛</t>
    <phoneticPr fontId="3" type="noConversion"/>
  </si>
  <si>
    <t>中国研究生创“芯”大赛</t>
    <phoneticPr fontId="3" type="noConversion"/>
  </si>
  <si>
    <t>中国研究生创“芯”大赛——EDA精英挑战赛</t>
    <phoneticPr fontId="3" type="noConversion"/>
  </si>
  <si>
    <t>中国研究生人工智能创新大赛</t>
    <phoneticPr fontId="3" type="noConversion"/>
  </si>
  <si>
    <t>中国研究生机器人创新设计大赛</t>
    <phoneticPr fontId="3" type="noConversion"/>
  </si>
  <si>
    <t>中国研究生能源装备创新设计大赛</t>
    <phoneticPr fontId="3" type="noConversion"/>
  </si>
  <si>
    <t>中国研究生公共管理案例大赛</t>
    <phoneticPr fontId="3" type="noConversion"/>
  </si>
  <si>
    <t>中国研究生乡村振兴科技强农+创新大赛</t>
    <phoneticPr fontId="3" type="noConversion"/>
  </si>
  <si>
    <t>中国研究生网络安全创新大赛</t>
    <phoneticPr fontId="3" type="noConversion"/>
  </si>
  <si>
    <t>中国研究生金融科技创新大赛</t>
    <phoneticPr fontId="3" type="noConversion"/>
  </si>
  <si>
    <t>中国研究生“美丽中国”创新设计大赛</t>
    <phoneticPr fontId="3" type="noConversion"/>
  </si>
  <si>
    <t>中国研究生“美丽中国”创新设计大赛——生物多样性保护与利用创新大赛</t>
    <phoneticPr fontId="3" type="noConversion"/>
  </si>
  <si>
    <t>中国研究生工程管理案例大赛</t>
    <phoneticPr fontId="3" type="noConversion"/>
  </si>
  <si>
    <t>中国研究生企业管理创新大赛</t>
    <phoneticPr fontId="3" type="noConversion"/>
  </si>
  <si>
    <t>中国研究生操作系统开源创新大赛</t>
    <phoneticPr fontId="3" type="noConversion"/>
  </si>
  <si>
    <t>中国研究生“文化中国”两创大赛</t>
    <phoneticPr fontId="3" type="noConversion"/>
  </si>
  <si>
    <t>中国研究生国际中文教育案例大赛</t>
    <phoneticPr fontId="3" type="noConversion"/>
  </si>
  <si>
    <t>中国研究生数学建模竞赛</t>
    <phoneticPr fontId="3" type="noConversion"/>
  </si>
  <si>
    <t>中国研究生电子设计竞赛</t>
    <phoneticPr fontId="3" type="noConversion"/>
  </si>
  <si>
    <t>中国研究生智能建造创新大赛</t>
    <phoneticPr fontId="3" type="noConversion"/>
  </si>
  <si>
    <t>中国研究生“双碳”创新与创意大赛</t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</si>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</sst>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/>
    <xf numFmtId="0" fontId="10" fillId="0" borderId="0">
      <alignment vertical="center"/>
    </xf>
    <xf numFmtId="9" fontId="10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9" fontId="4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9" fontId="4" fillId="3" borderId="2" xfId="2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/>
    </xf>
    <xf numFmtId="0" fontId="0" fillId="2" borderId="5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5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6">
    <cellStyle name="百分比" xfId="2" builtinId="5"/>
    <cellStyle name="百分比 2" xfId="5" xr:uid="{00000000-0005-0000-0000-00002F000000}"/>
    <cellStyle name="常规" xfId="0" builtinId="0"/>
    <cellStyle name="常规 2" xfId="1" xr:uid="{B7A59821-1098-4E83-AA91-35787038855D}"/>
    <cellStyle name="常规 3" xfId="4" xr:uid="{00000000-0005-0000-0000-000030000000}"/>
    <cellStyle name="常规 4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AppData\Roaming\Microsoft\Excel\&#22823;&#23398;&#29983;&#31185;&#25216;&#21019;&#26032;&#20248;&#31168;&#25351;&#23548;&#25945;&#24072;&#20449;&#24687;&#34920;311423441933562999\&#22823;&#23398;&#29983;&#31185;&#25216;&#21019;&#26032;&#20248;&#31168;&#25351;&#23548;&#25945;&#24072;&#20449;&#24687;&#34920;((Autorecovered-311424261470436543)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大学生科技创新优秀指导教师申报信息表"/>
      <sheetName val="Sheet5"/>
      <sheetName val="表1.全国普通高校大学生竞赛排行榜"/>
      <sheetName val="表2.获奖金额及对应奖项"/>
    </sheetNames>
    <sheetDataSet>
      <sheetData sheetId="0"/>
      <sheetData sheetId="1"/>
      <sheetData sheetId="2">
        <row r="1">
          <cell r="B1"/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8002-6579-4534-9172-9244DD76A357}">
  <dimension ref="A1:T12"/>
  <sheetViews>
    <sheetView tabSelected="1" workbookViewId="0">
      <pane xSplit="4" ySplit="2" topLeftCell="F3" activePane="bottomRight" state="frozen"/>
      <selection pane="topRight" activeCell="E1" sqref="E1"/>
      <selection pane="bottomLeft" activeCell="A3" sqref="A3"/>
      <selection pane="bottomRight" activeCell="T3" sqref="T3"/>
    </sheetView>
  </sheetViews>
  <sheetFormatPr defaultRowHeight="13.8" x14ac:dyDescent="0.25"/>
  <cols>
    <col min="2" max="2" width="5.44140625" bestFit="1" customWidth="1"/>
    <col min="3" max="3" width="11.21875" bestFit="1" customWidth="1"/>
    <col min="4" max="4" width="10.88671875" bestFit="1" customWidth="1"/>
    <col min="5" max="5" width="38.21875" customWidth="1"/>
    <col min="6" max="6" width="17.33203125" customWidth="1"/>
    <col min="7" max="7" width="14" customWidth="1"/>
    <col min="8" max="8" width="9.88671875" customWidth="1"/>
    <col min="9" max="9" width="10.44140625" customWidth="1"/>
    <col min="10" max="11" width="9.88671875" customWidth="1"/>
    <col min="12" max="12" width="28.33203125" hidden="1" customWidth="1"/>
    <col min="13" max="13" width="10.6640625" customWidth="1"/>
    <col min="15" max="15" width="15.21875" customWidth="1"/>
    <col min="19" max="19" width="12" customWidth="1"/>
    <col min="22" max="22" width="28.109375" bestFit="1" customWidth="1"/>
    <col min="23" max="23" width="30.109375" bestFit="1" customWidth="1"/>
    <col min="25" max="25" width="11.33203125" bestFit="1" customWidth="1"/>
  </cols>
  <sheetData>
    <row r="1" spans="1:20" ht="30.6" customHeight="1" x14ac:dyDescent="0.25">
      <c r="A1" s="19" t="s">
        <v>76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2.4" x14ac:dyDescent="0.25">
      <c r="A2" s="8" t="s">
        <v>0</v>
      </c>
      <c r="B2" s="8" t="s">
        <v>1</v>
      </c>
      <c r="C2" s="8" t="s">
        <v>2</v>
      </c>
      <c r="D2" s="8" t="s">
        <v>3</v>
      </c>
      <c r="E2" s="5" t="s">
        <v>71</v>
      </c>
      <c r="F2" s="5" t="s">
        <v>24</v>
      </c>
      <c r="G2" s="9" t="s">
        <v>61</v>
      </c>
      <c r="H2" s="8" t="s">
        <v>5</v>
      </c>
      <c r="I2" s="5" t="s">
        <v>6</v>
      </c>
      <c r="J2" s="5" t="s">
        <v>25</v>
      </c>
      <c r="K2" s="5" t="s">
        <v>35</v>
      </c>
      <c r="L2" s="5"/>
      <c r="M2" s="9" t="s">
        <v>59</v>
      </c>
      <c r="N2" s="5" t="s">
        <v>4</v>
      </c>
      <c r="O2" s="5" t="s">
        <v>60</v>
      </c>
      <c r="P2" s="9" t="s">
        <v>62</v>
      </c>
      <c r="Q2" s="5" t="s">
        <v>7</v>
      </c>
      <c r="R2" s="9" t="s">
        <v>68</v>
      </c>
      <c r="S2" s="9" t="s">
        <v>69</v>
      </c>
      <c r="T2" s="9" t="s">
        <v>63</v>
      </c>
    </row>
    <row r="3" spans="1:20" ht="15.6" x14ac:dyDescent="0.25">
      <c r="A3" s="1" t="s">
        <v>64</v>
      </c>
      <c r="B3" s="1" t="s">
        <v>20</v>
      </c>
      <c r="C3" s="2" t="s">
        <v>21</v>
      </c>
      <c r="D3" s="1" t="s">
        <v>8</v>
      </c>
      <c r="E3" s="1" t="s">
        <v>19</v>
      </c>
      <c r="F3" s="10">
        <v>45931</v>
      </c>
      <c r="G3" s="11" t="str">
        <f>VLOOKUP(E3,'表1.校区竞赛认定目录（2026年）'!B:C,2,0)</f>
        <v>一类</v>
      </c>
      <c r="H3" s="1" t="s">
        <v>10</v>
      </c>
      <c r="I3" s="1" t="s">
        <v>11</v>
      </c>
      <c r="J3" s="1" t="s">
        <v>26</v>
      </c>
      <c r="K3" s="1" t="str">
        <f>_xlfn.IFS(J3="是","（含特）",J3="否","（不含特）")</f>
        <v>（含特）</v>
      </c>
      <c r="L3" s="1" t="str">
        <f>G3&amp;H3&amp;I3&amp;K3</f>
        <v>一类国家级一等奖（含特）</v>
      </c>
      <c r="M3" s="11">
        <f>VLOOKUP(L3,'表2.获奖金额及对应奖项'!A:D,4,0)</f>
        <v>3000</v>
      </c>
      <c r="N3" s="1" t="s">
        <v>9</v>
      </c>
      <c r="O3" s="7">
        <v>0.2</v>
      </c>
      <c r="P3" s="11">
        <f>M3*O3</f>
        <v>600</v>
      </c>
      <c r="Q3" s="1" t="s">
        <v>12</v>
      </c>
      <c r="R3" s="12">
        <f>_xlfn.IFS(Q3="第一项",100%,Q3="第二项",50%)</f>
        <v>1</v>
      </c>
      <c r="S3" s="11">
        <f>O3*M3*R3</f>
        <v>600</v>
      </c>
      <c r="T3" s="11" t="str">
        <f>IF(COUNT(FIND({1,2,3,4,5,6,7,8,9,0},S3))&gt;0,"","仅证书")</f>
        <v/>
      </c>
    </row>
    <row r="4" spans="1:20" ht="15.6" x14ac:dyDescent="0.25">
      <c r="A4" s="1" t="s">
        <v>64</v>
      </c>
      <c r="B4" s="1" t="s">
        <v>20</v>
      </c>
      <c r="C4" s="2" t="s">
        <v>21</v>
      </c>
      <c r="D4" s="1" t="s">
        <v>8</v>
      </c>
      <c r="E4" s="1" t="s">
        <v>75</v>
      </c>
      <c r="F4" s="10">
        <v>46265</v>
      </c>
      <c r="G4" s="11" t="str">
        <f>VLOOKUP(E4,'表1.校区竞赛认定目录（2026年）'!B:C,2,0)</f>
        <v>二类</v>
      </c>
      <c r="H4" s="1" t="s">
        <v>30</v>
      </c>
      <c r="I4" s="1" t="s">
        <v>11</v>
      </c>
      <c r="J4" s="1" t="s">
        <v>34</v>
      </c>
      <c r="K4" s="1" t="str">
        <f t="shared" ref="K4:K11" si="0">_xlfn.IFS(J4="是","（含特）",J4="否","（不含特）")</f>
        <v>（不含特）</v>
      </c>
      <c r="L4" s="1" t="str">
        <f t="shared" ref="L4:L11" si="1">G4&amp;H4&amp;I4&amp;K4</f>
        <v>二类省部级一等奖（不含特）</v>
      </c>
      <c r="M4" s="11">
        <f>VLOOKUP(L4,'表2.获奖金额及对应奖项'!A:D,4,0)</f>
        <v>800</v>
      </c>
      <c r="N4" s="1" t="s">
        <v>58</v>
      </c>
      <c r="O4" s="7">
        <v>1</v>
      </c>
      <c r="P4" s="11">
        <f t="shared" ref="P4:P11" si="2">M4*O4</f>
        <v>800</v>
      </c>
      <c r="Q4" s="1" t="s">
        <v>70</v>
      </c>
      <c r="R4" s="12">
        <f t="shared" ref="R4:R11" si="3">_xlfn.IFS(Q4="第一项",100%,Q4="第二项",50%)</f>
        <v>0.5</v>
      </c>
      <c r="S4" s="11">
        <f>O4*M4*R4</f>
        <v>400</v>
      </c>
      <c r="T4" s="11" t="str">
        <f>IF(COUNT(FIND({1,2,3,4,5,6,7,8,9,0},S4))&gt;0,"","仅证书")</f>
        <v/>
      </c>
    </row>
    <row r="5" spans="1:20" ht="15.6" x14ac:dyDescent="0.25">
      <c r="A5" s="1" t="s">
        <v>64</v>
      </c>
      <c r="B5" s="1" t="s">
        <v>65</v>
      </c>
      <c r="C5" s="2"/>
      <c r="D5" s="1"/>
      <c r="E5" s="1" t="s">
        <v>22</v>
      </c>
      <c r="F5" s="1"/>
      <c r="G5" s="11" t="str">
        <f>VLOOKUP(E5,'表1.校区竞赛认定目录（2026年）'!B:C,2,0)</f>
        <v>其他</v>
      </c>
      <c r="H5" s="1" t="s">
        <v>10</v>
      </c>
      <c r="I5" s="1" t="s">
        <v>66</v>
      </c>
      <c r="J5" s="1" t="s">
        <v>26</v>
      </c>
      <c r="K5" s="1" t="str">
        <f t="shared" si="0"/>
        <v>（含特）</v>
      </c>
      <c r="L5" s="1" t="str">
        <f t="shared" si="1"/>
        <v>其他国家级特等奖（含特）</v>
      </c>
      <c r="M5" s="11" t="e">
        <f>VLOOKUP(L5,'表2.获奖金额及对应奖项'!A:D,4,0)</f>
        <v>#N/A</v>
      </c>
      <c r="N5" s="1" t="s">
        <v>58</v>
      </c>
      <c r="O5" s="7">
        <v>1</v>
      </c>
      <c r="P5" s="11" t="e">
        <f>M5*O5</f>
        <v>#N/A</v>
      </c>
      <c r="Q5" s="1" t="s">
        <v>12</v>
      </c>
      <c r="R5" s="12">
        <f t="shared" si="3"/>
        <v>1</v>
      </c>
      <c r="S5" s="11" t="e">
        <f t="shared" ref="S5:S11" si="4">O5*M5*R5</f>
        <v>#N/A</v>
      </c>
      <c r="T5" s="11" t="str">
        <f>IF(COUNT(FIND({1,2,3,4,5,6,7,8,9,0},S5))&gt;0,"","仅证书")</f>
        <v>仅证书</v>
      </c>
    </row>
    <row r="6" spans="1:20" ht="15.6" x14ac:dyDescent="0.25">
      <c r="A6" s="1"/>
      <c r="B6" s="1"/>
      <c r="C6" s="2"/>
      <c r="D6" s="1"/>
      <c r="E6" s="1"/>
      <c r="F6" s="1"/>
      <c r="G6" s="11" t="e">
        <f>VLOOKUP(E6,'表1.校区竞赛认定目录（2026年）'!B:C,2,0)</f>
        <v>#N/A</v>
      </c>
      <c r="H6" s="1"/>
      <c r="I6" s="1"/>
      <c r="J6" s="1"/>
      <c r="K6" s="1" t="e">
        <f t="shared" si="0"/>
        <v>#N/A</v>
      </c>
      <c r="L6" s="1" t="e">
        <f t="shared" si="1"/>
        <v>#N/A</v>
      </c>
      <c r="M6" s="11" t="e">
        <f>VLOOKUP(L6,'表2.获奖金额及对应奖项'!A:D,4,0)</f>
        <v>#N/A</v>
      </c>
      <c r="N6" s="1"/>
      <c r="O6" s="1"/>
      <c r="P6" s="11" t="e">
        <f t="shared" si="2"/>
        <v>#N/A</v>
      </c>
      <c r="Q6" s="1"/>
      <c r="R6" s="12" t="e">
        <f t="shared" si="3"/>
        <v>#N/A</v>
      </c>
      <c r="S6" s="11" t="e">
        <f t="shared" si="4"/>
        <v>#N/A</v>
      </c>
      <c r="T6" s="11" t="str">
        <f>IF(COUNT(FIND({1,2,3,4,5,6,7,8,9,0},S6))&gt;0,"","仅证书")</f>
        <v>仅证书</v>
      </c>
    </row>
    <row r="7" spans="1:20" ht="15.6" x14ac:dyDescent="0.25">
      <c r="A7" s="1"/>
      <c r="B7" s="1"/>
      <c r="C7" s="2"/>
      <c r="D7" s="1"/>
      <c r="E7" s="1"/>
      <c r="F7" s="1"/>
      <c r="G7" s="11" t="e">
        <f>VLOOKUP(E7,'表1.校区竞赛认定目录（2026年）'!B:C,2,0)</f>
        <v>#N/A</v>
      </c>
      <c r="H7" s="1"/>
      <c r="I7" s="1"/>
      <c r="J7" s="1"/>
      <c r="K7" s="1" t="e">
        <f t="shared" si="0"/>
        <v>#N/A</v>
      </c>
      <c r="L7" s="1" t="e">
        <f t="shared" si="1"/>
        <v>#N/A</v>
      </c>
      <c r="M7" s="11" t="e">
        <f>VLOOKUP(L7,'表2.获奖金额及对应奖项'!A:D,4,0)</f>
        <v>#N/A</v>
      </c>
      <c r="N7" s="1"/>
      <c r="O7" s="1"/>
      <c r="P7" s="11" t="e">
        <f t="shared" si="2"/>
        <v>#N/A</v>
      </c>
      <c r="Q7" s="1"/>
      <c r="R7" s="12" t="e">
        <f t="shared" si="3"/>
        <v>#N/A</v>
      </c>
      <c r="S7" s="11" t="e">
        <f t="shared" si="4"/>
        <v>#N/A</v>
      </c>
      <c r="T7" s="11" t="str">
        <f>IF(COUNT(FIND({1,2,3,4,5,6,7,8,9,0},S7))&gt;0,"","仅证书")</f>
        <v>仅证书</v>
      </c>
    </row>
    <row r="8" spans="1:20" ht="15.6" x14ac:dyDescent="0.25">
      <c r="A8" s="1"/>
      <c r="B8" s="1"/>
      <c r="C8" s="2"/>
      <c r="D8" s="1"/>
      <c r="E8" s="1"/>
      <c r="F8" s="1"/>
      <c r="G8" s="11" t="e">
        <f>VLOOKUP(E8,'表1.校区竞赛认定目录（2026年）'!B:C,2,0)</f>
        <v>#N/A</v>
      </c>
      <c r="H8" s="1"/>
      <c r="I8" s="1"/>
      <c r="J8" s="1"/>
      <c r="K8" s="1" t="e">
        <f t="shared" si="0"/>
        <v>#N/A</v>
      </c>
      <c r="L8" s="1" t="e">
        <f t="shared" si="1"/>
        <v>#N/A</v>
      </c>
      <c r="M8" s="11" t="e">
        <f>VLOOKUP(L8,'表2.获奖金额及对应奖项'!A:D,4,0)</f>
        <v>#N/A</v>
      </c>
      <c r="N8" s="1"/>
      <c r="O8" s="1"/>
      <c r="P8" s="11" t="e">
        <f t="shared" si="2"/>
        <v>#N/A</v>
      </c>
      <c r="Q8" s="1"/>
      <c r="R8" s="12" t="e">
        <f t="shared" si="3"/>
        <v>#N/A</v>
      </c>
      <c r="S8" s="11" t="e">
        <f t="shared" si="4"/>
        <v>#N/A</v>
      </c>
      <c r="T8" s="11" t="str">
        <f>IF(COUNT(FIND({1,2,3,4,5,6,7,8,9,0},S8))&gt;0,"","仅证书")</f>
        <v>仅证书</v>
      </c>
    </row>
    <row r="9" spans="1:20" ht="15.6" x14ac:dyDescent="0.25">
      <c r="A9" s="1"/>
      <c r="B9" s="1"/>
      <c r="C9" s="2"/>
      <c r="D9" s="1"/>
      <c r="E9" s="1"/>
      <c r="F9" s="1"/>
      <c r="G9" s="11" t="e">
        <f>VLOOKUP(E9,'表1.校区竞赛认定目录（2026年）'!B:C,2,0)</f>
        <v>#N/A</v>
      </c>
      <c r="H9" s="1"/>
      <c r="I9" s="1"/>
      <c r="J9" s="1"/>
      <c r="K9" s="1" t="e">
        <f t="shared" si="0"/>
        <v>#N/A</v>
      </c>
      <c r="L9" s="1" t="e">
        <f t="shared" si="1"/>
        <v>#N/A</v>
      </c>
      <c r="M9" s="11" t="e">
        <f>VLOOKUP(L9,'表2.获奖金额及对应奖项'!A:D,4,0)</f>
        <v>#N/A</v>
      </c>
      <c r="N9" s="1"/>
      <c r="O9" s="1"/>
      <c r="P9" s="11" t="e">
        <f t="shared" si="2"/>
        <v>#N/A</v>
      </c>
      <c r="Q9" s="1"/>
      <c r="R9" s="12" t="e">
        <f t="shared" si="3"/>
        <v>#N/A</v>
      </c>
      <c r="S9" s="11" t="e">
        <f t="shared" si="4"/>
        <v>#N/A</v>
      </c>
      <c r="T9" s="11" t="str">
        <f>IF(COUNT(FIND({1,2,3,4,5,6,7,8,9,0},S9))&gt;0,"","仅证书")</f>
        <v>仅证书</v>
      </c>
    </row>
    <row r="10" spans="1:20" ht="15.6" x14ac:dyDescent="0.25">
      <c r="A10" s="1"/>
      <c r="B10" s="1"/>
      <c r="C10" s="2"/>
      <c r="D10" s="1"/>
      <c r="E10" s="1"/>
      <c r="F10" s="1"/>
      <c r="G10" s="11" t="e">
        <f>VLOOKUP(E10,'表1.校区竞赛认定目录（2026年）'!B:C,2,0)</f>
        <v>#N/A</v>
      </c>
      <c r="H10" s="1"/>
      <c r="I10" s="1"/>
      <c r="J10" s="1"/>
      <c r="K10" s="1" t="e">
        <f t="shared" si="0"/>
        <v>#N/A</v>
      </c>
      <c r="L10" s="1" t="e">
        <f t="shared" si="1"/>
        <v>#N/A</v>
      </c>
      <c r="M10" s="11" t="e">
        <f>VLOOKUP(L10,'表2.获奖金额及对应奖项'!A:D,4,0)</f>
        <v>#N/A</v>
      </c>
      <c r="N10" s="1"/>
      <c r="O10" s="1"/>
      <c r="P10" s="11" t="e">
        <f t="shared" si="2"/>
        <v>#N/A</v>
      </c>
      <c r="Q10" s="1"/>
      <c r="R10" s="12" t="e">
        <f t="shared" si="3"/>
        <v>#N/A</v>
      </c>
      <c r="S10" s="11" t="e">
        <f t="shared" si="4"/>
        <v>#N/A</v>
      </c>
      <c r="T10" s="11" t="str">
        <f>IF(COUNT(FIND({1,2,3,4,5,6,7,8,9,0},S10))&gt;0,"","仅证书")</f>
        <v>仅证书</v>
      </c>
    </row>
    <row r="11" spans="1:20" ht="15.6" x14ac:dyDescent="0.25">
      <c r="A11" s="1"/>
      <c r="B11" s="1"/>
      <c r="C11" s="2"/>
      <c r="D11" s="1"/>
      <c r="E11" s="1"/>
      <c r="F11" s="1"/>
      <c r="G11" s="11" t="e">
        <f>VLOOKUP(E11,'表1.校区竞赛认定目录（2026年）'!B:C,2,0)</f>
        <v>#N/A</v>
      </c>
      <c r="H11" s="1"/>
      <c r="I11" s="1"/>
      <c r="J11" s="1"/>
      <c r="K11" s="1" t="e">
        <f t="shared" si="0"/>
        <v>#N/A</v>
      </c>
      <c r="L11" s="1" t="e">
        <f t="shared" si="1"/>
        <v>#N/A</v>
      </c>
      <c r="M11" s="11" t="e">
        <f>VLOOKUP(L11,'表2.获奖金额及对应奖项'!A:D,4,0)</f>
        <v>#N/A</v>
      </c>
      <c r="N11" s="1"/>
      <c r="O11" s="1"/>
      <c r="P11" s="11" t="e">
        <f t="shared" si="2"/>
        <v>#N/A</v>
      </c>
      <c r="Q11" s="1"/>
      <c r="R11" s="12" t="e">
        <f t="shared" si="3"/>
        <v>#N/A</v>
      </c>
      <c r="S11" s="11" t="e">
        <f t="shared" si="4"/>
        <v>#N/A</v>
      </c>
      <c r="T11" s="11" t="str">
        <f>IF(COUNT(FIND({1,2,3,4,5,6,7,8,9,0},S11))&gt;0,"","仅证书")</f>
        <v>仅证书</v>
      </c>
    </row>
    <row r="12" spans="1:20" ht="23.4" customHeight="1" x14ac:dyDescent="0.25">
      <c r="A12" s="21" t="s">
        <v>67</v>
      </c>
      <c r="B12" s="21"/>
      <c r="C12" s="21"/>
      <c r="D12" s="21"/>
      <c r="E12" s="21"/>
    </row>
  </sheetData>
  <mergeCells count="2">
    <mergeCell ref="A1:T1"/>
    <mergeCell ref="A12:E12"/>
  </mergeCells>
  <phoneticPr fontId="2" type="noConversion"/>
  <dataValidations count="5">
    <dataValidation type="list" allowBlank="1" showInputMessage="1" showErrorMessage="1" sqref="N3:N11" xr:uid="{309C9090-E2CB-4C34-9EA6-90F8C683F3A9}">
      <formula1>"个人,团队"</formula1>
    </dataValidation>
    <dataValidation type="list" allowBlank="1" showInputMessage="1" showErrorMessage="1" sqref="H3:H11" xr:uid="{B7B1F5CD-2FDC-43E6-9405-95FBEE426188}">
      <formula1>"国家级,省部级"</formula1>
    </dataValidation>
    <dataValidation type="list" allowBlank="1" showInputMessage="1" showErrorMessage="1" sqref="I3:I11" xr:uid="{B2CF7B41-D8BA-47CA-8972-7573FFC85C31}">
      <formula1>"特等奖,一等奖,二等奖,三等奖"</formula1>
    </dataValidation>
    <dataValidation type="list" allowBlank="1" showInputMessage="1" showErrorMessage="1" sqref="J3:J11" xr:uid="{15F2EB1C-C5DB-402E-820E-6AD899AF097F}">
      <formula1>"是,否"</formula1>
    </dataValidation>
    <dataValidation type="list" allowBlank="1" showInputMessage="1" showErrorMessage="1" sqref="Q3:Q11" xr:uid="{C77B069A-9B55-4F0F-96B6-24A429A685C7}">
      <formula1>"第一项,第二项"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FE56E7-7E6F-4130-A8B0-5CFF684CABB2}">
          <x14:formula1>
            <xm:f>'C:\Users\Admin\AppData\Roaming\Microsoft\Excel\大学生科技创新优秀指导教师信息表311423441933562999\[大学生科技创新优秀指导教师信息表((Autorecovered-311424261470436543)).xlsb]表1.全国普通高校大学生竞赛排行榜'!#REF!</xm:f>
          </x14:formula1>
          <xm:sqref>J3:J11</xm:sqref>
        </x14:dataValidation>
        <x14:dataValidation type="list" allowBlank="1" showInputMessage="1" showErrorMessage="1" xr:uid="{CE46B039-0FC6-48DE-995E-5DF6E81719BB}">
          <x14:formula1>
            <xm:f>'表1.校区竞赛认定目录（2026年）'!$B$3:$B$90</xm:f>
          </x14:formula1>
          <xm:sqref>E3:E11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905E-A009-47CE-8628-5F2099A6A218}">
  <dimension ref="A1:D90"/>
  <sheetViews>
    <sheetView topLeftCell="A90" workbookViewId="0">
      <selection activeCell="B8" sqref="B8"/>
    </sheetView>
  </sheetViews>
  <sheetFormatPr defaultColWidth="8.21875" defaultRowHeight="30" customHeight="1" x14ac:dyDescent="0.25"/>
  <cols>
    <col min="2" max="2" width="74.33203125" customWidth="1"/>
    <col min="3" max="3" width="9.6640625" bestFit="1" customWidth="1"/>
    <col min="4" max="4" width="38.33203125" customWidth="1"/>
  </cols>
  <sheetData>
    <row r="1" spans="1:4" ht="30" customHeight="1" x14ac:dyDescent="0.25">
      <c r="A1" s="25" t="s">
        <v>77</v>
      </c>
      <c r="B1" s="25"/>
      <c r="C1" s="25"/>
    </row>
    <row r="2" spans="1:4" ht="30" customHeight="1" x14ac:dyDescent="0.25">
      <c r="A2" s="26" t="s">
        <v>72</v>
      </c>
      <c r="B2" s="27" t="s">
        <v>13</v>
      </c>
      <c r="C2" s="27" t="s">
        <v>73</v>
      </c>
      <c r="D2" s="27" t="s">
        <v>169</v>
      </c>
    </row>
    <row r="3" spans="1:4" ht="30" customHeight="1" x14ac:dyDescent="0.25">
      <c r="A3" s="23">
        <v>1</v>
      </c>
      <c r="B3" s="22" t="s">
        <v>19</v>
      </c>
      <c r="C3" s="23" t="s">
        <v>17</v>
      </c>
      <c r="D3" s="24" t="s">
        <v>78</v>
      </c>
    </row>
    <row r="4" spans="1:4" ht="30" customHeight="1" x14ac:dyDescent="0.25">
      <c r="A4" s="23">
        <v>2</v>
      </c>
      <c r="B4" s="22" t="s">
        <v>79</v>
      </c>
      <c r="C4" s="23" t="s">
        <v>17</v>
      </c>
      <c r="D4" s="24" t="s">
        <v>80</v>
      </c>
    </row>
    <row r="5" spans="1:4" ht="30" customHeight="1" x14ac:dyDescent="0.25">
      <c r="A5" s="23">
        <v>3</v>
      </c>
      <c r="B5" s="22" t="s">
        <v>81</v>
      </c>
      <c r="C5" s="23" t="s">
        <v>17</v>
      </c>
      <c r="D5" s="24" t="s">
        <v>80</v>
      </c>
    </row>
    <row r="6" spans="1:4" ht="30" customHeight="1" x14ac:dyDescent="0.25">
      <c r="A6" s="23">
        <v>4</v>
      </c>
      <c r="B6" s="22" t="s">
        <v>82</v>
      </c>
      <c r="C6" s="23" t="s">
        <v>18</v>
      </c>
      <c r="D6" s="24" t="s">
        <v>83</v>
      </c>
    </row>
    <row r="7" spans="1:4" ht="30" customHeight="1" x14ac:dyDescent="0.25">
      <c r="A7" s="23">
        <v>5</v>
      </c>
      <c r="B7" s="22" t="s">
        <v>84</v>
      </c>
      <c r="C7" s="23" t="s">
        <v>18</v>
      </c>
      <c r="D7" s="24" t="s">
        <v>83</v>
      </c>
    </row>
    <row r="8" spans="1:4" ht="30" customHeight="1" x14ac:dyDescent="0.25">
      <c r="A8" s="23">
        <v>6</v>
      </c>
      <c r="B8" s="22" t="s">
        <v>85</v>
      </c>
      <c r="C8" s="23" t="s">
        <v>18</v>
      </c>
      <c r="D8" s="24"/>
    </row>
    <row r="9" spans="1:4" ht="30" customHeight="1" x14ac:dyDescent="0.25">
      <c r="A9" s="23">
        <v>7</v>
      </c>
      <c r="B9" s="22" t="s">
        <v>14</v>
      </c>
      <c r="C9" s="23" t="s">
        <v>18</v>
      </c>
      <c r="D9" s="24"/>
    </row>
    <row r="10" spans="1:4" ht="30" customHeight="1" x14ac:dyDescent="0.25">
      <c r="A10" s="23">
        <v>8</v>
      </c>
      <c r="B10" s="22" t="s">
        <v>86</v>
      </c>
      <c r="C10" s="23" t="s">
        <v>18</v>
      </c>
      <c r="D10" s="24"/>
    </row>
    <row r="11" spans="1:4" ht="30" customHeight="1" x14ac:dyDescent="0.25">
      <c r="A11" s="23">
        <v>9</v>
      </c>
      <c r="B11" s="22" t="s">
        <v>87</v>
      </c>
      <c r="C11" s="23" t="s">
        <v>18</v>
      </c>
      <c r="D11" s="24"/>
    </row>
    <row r="12" spans="1:4" ht="30" customHeight="1" x14ac:dyDescent="0.25">
      <c r="A12" s="23">
        <v>10</v>
      </c>
      <c r="B12" s="22" t="s">
        <v>88</v>
      </c>
      <c r="C12" s="23" t="s">
        <v>18</v>
      </c>
      <c r="D12" s="24"/>
    </row>
    <row r="13" spans="1:4" ht="30" customHeight="1" x14ac:dyDescent="0.25">
      <c r="A13" s="23">
        <v>11</v>
      </c>
      <c r="B13" s="22" t="s">
        <v>89</v>
      </c>
      <c r="C13" s="23" t="s">
        <v>18</v>
      </c>
      <c r="D13" s="24"/>
    </row>
    <row r="14" spans="1:4" ht="30" customHeight="1" x14ac:dyDescent="0.25">
      <c r="A14" s="23">
        <v>12</v>
      </c>
      <c r="B14" s="22" t="s">
        <v>74</v>
      </c>
      <c r="C14" s="23" t="s">
        <v>18</v>
      </c>
      <c r="D14" s="24"/>
    </row>
    <row r="15" spans="1:4" ht="30" customHeight="1" x14ac:dyDescent="0.25">
      <c r="A15" s="23">
        <v>13</v>
      </c>
      <c r="B15" s="22" t="s">
        <v>90</v>
      </c>
      <c r="C15" s="23" t="s">
        <v>18</v>
      </c>
      <c r="D15" s="24"/>
    </row>
    <row r="16" spans="1:4" ht="30" customHeight="1" x14ac:dyDescent="0.25">
      <c r="A16" s="23">
        <v>14</v>
      </c>
      <c r="B16" s="22" t="s">
        <v>91</v>
      </c>
      <c r="C16" s="23" t="s">
        <v>18</v>
      </c>
      <c r="D16" s="24"/>
    </row>
    <row r="17" spans="1:4" ht="30" customHeight="1" x14ac:dyDescent="0.25">
      <c r="A17" s="23">
        <v>15</v>
      </c>
      <c r="B17" s="22" t="s">
        <v>92</v>
      </c>
      <c r="C17" s="23" t="s">
        <v>18</v>
      </c>
      <c r="D17" s="24"/>
    </row>
    <row r="18" spans="1:4" ht="30" customHeight="1" x14ac:dyDescent="0.25">
      <c r="A18" s="23">
        <v>16</v>
      </c>
      <c r="B18" s="22" t="s">
        <v>93</v>
      </c>
      <c r="C18" s="23" t="s">
        <v>18</v>
      </c>
      <c r="D18" s="24"/>
    </row>
    <row r="19" spans="1:4" ht="30" customHeight="1" x14ac:dyDescent="0.25">
      <c r="A19" s="23">
        <v>17</v>
      </c>
      <c r="B19" s="22" t="s">
        <v>94</v>
      </c>
      <c r="C19" s="23" t="s">
        <v>18</v>
      </c>
      <c r="D19" s="24"/>
    </row>
    <row r="20" spans="1:4" ht="30" customHeight="1" x14ac:dyDescent="0.25">
      <c r="A20" s="23">
        <v>18</v>
      </c>
      <c r="B20" s="22" t="s">
        <v>95</v>
      </c>
      <c r="C20" s="23" t="s">
        <v>18</v>
      </c>
      <c r="D20" s="24"/>
    </row>
    <row r="21" spans="1:4" ht="30" customHeight="1" x14ac:dyDescent="0.25">
      <c r="A21" s="23">
        <v>19</v>
      </c>
      <c r="B21" s="22" t="s">
        <v>96</v>
      </c>
      <c r="C21" s="23" t="s">
        <v>18</v>
      </c>
      <c r="D21" s="24"/>
    </row>
    <row r="22" spans="1:4" ht="30" customHeight="1" x14ac:dyDescent="0.25">
      <c r="A22" s="23">
        <v>20</v>
      </c>
      <c r="B22" s="22" t="s">
        <v>15</v>
      </c>
      <c r="C22" s="23" t="s">
        <v>18</v>
      </c>
      <c r="D22" s="24"/>
    </row>
    <row r="23" spans="1:4" ht="30" customHeight="1" x14ac:dyDescent="0.25">
      <c r="A23" s="23">
        <v>21</v>
      </c>
      <c r="B23" s="22" t="s">
        <v>16</v>
      </c>
      <c r="C23" s="23" t="s">
        <v>18</v>
      </c>
      <c r="D23" s="24"/>
    </row>
    <row r="24" spans="1:4" ht="30" customHeight="1" x14ac:dyDescent="0.25">
      <c r="A24" s="23">
        <v>22</v>
      </c>
      <c r="B24" s="22" t="s">
        <v>97</v>
      </c>
      <c r="C24" s="23" t="s">
        <v>18</v>
      </c>
      <c r="D24" s="24"/>
    </row>
    <row r="25" spans="1:4" ht="30" customHeight="1" x14ac:dyDescent="0.25">
      <c r="A25" s="23">
        <v>23</v>
      </c>
      <c r="B25" s="22" t="s">
        <v>98</v>
      </c>
      <c r="C25" s="23" t="s">
        <v>18</v>
      </c>
      <c r="D25" s="24"/>
    </row>
    <row r="26" spans="1:4" ht="30" customHeight="1" x14ac:dyDescent="0.25">
      <c r="A26" s="23">
        <v>24</v>
      </c>
      <c r="B26" s="22" t="s">
        <v>99</v>
      </c>
      <c r="C26" s="23" t="s">
        <v>18</v>
      </c>
      <c r="D26" s="24"/>
    </row>
    <row r="27" spans="1:4" ht="30" customHeight="1" x14ac:dyDescent="0.25">
      <c r="A27" s="23">
        <v>25</v>
      </c>
      <c r="B27" s="22" t="s">
        <v>100</v>
      </c>
      <c r="C27" s="23" t="s">
        <v>18</v>
      </c>
      <c r="D27" s="24" t="s">
        <v>101</v>
      </c>
    </row>
    <row r="28" spans="1:4" ht="30" customHeight="1" x14ac:dyDescent="0.25">
      <c r="A28" s="23">
        <v>26</v>
      </c>
      <c r="B28" s="22" t="s">
        <v>102</v>
      </c>
      <c r="C28" s="23" t="s">
        <v>18</v>
      </c>
      <c r="D28" s="24"/>
    </row>
    <row r="29" spans="1:4" ht="30" customHeight="1" x14ac:dyDescent="0.25">
      <c r="A29" s="23">
        <v>27</v>
      </c>
      <c r="B29" s="22" t="s">
        <v>103</v>
      </c>
      <c r="C29" s="23" t="s">
        <v>18</v>
      </c>
      <c r="D29" s="24"/>
    </row>
    <row r="30" spans="1:4" ht="30" customHeight="1" x14ac:dyDescent="0.25">
      <c r="A30" s="23">
        <v>28</v>
      </c>
      <c r="B30" s="22" t="s">
        <v>104</v>
      </c>
      <c r="C30" s="23" t="s">
        <v>18</v>
      </c>
      <c r="D30" s="24"/>
    </row>
    <row r="31" spans="1:4" ht="30" customHeight="1" x14ac:dyDescent="0.25">
      <c r="A31" s="23">
        <v>29</v>
      </c>
      <c r="B31" s="22" t="s">
        <v>105</v>
      </c>
      <c r="C31" s="23" t="s">
        <v>18</v>
      </c>
      <c r="D31" s="24"/>
    </row>
    <row r="32" spans="1:4" ht="30" customHeight="1" x14ac:dyDescent="0.25">
      <c r="A32" s="23">
        <v>30</v>
      </c>
      <c r="B32" s="22" t="s">
        <v>106</v>
      </c>
      <c r="C32" s="23" t="s">
        <v>18</v>
      </c>
      <c r="D32" s="24"/>
    </row>
    <row r="33" spans="1:4" ht="30" customHeight="1" x14ac:dyDescent="0.25">
      <c r="A33" s="23">
        <v>31</v>
      </c>
      <c r="B33" s="22" t="s">
        <v>107</v>
      </c>
      <c r="C33" s="23" t="s">
        <v>18</v>
      </c>
      <c r="D33" s="24"/>
    </row>
    <row r="34" spans="1:4" ht="30" customHeight="1" x14ac:dyDescent="0.25">
      <c r="A34" s="23">
        <v>32</v>
      </c>
      <c r="B34" s="22" t="s">
        <v>108</v>
      </c>
      <c r="C34" s="23" t="s">
        <v>18</v>
      </c>
      <c r="D34" s="24"/>
    </row>
    <row r="35" spans="1:4" ht="30" customHeight="1" x14ac:dyDescent="0.25">
      <c r="A35" s="23">
        <v>33</v>
      </c>
      <c r="B35" s="22" t="s">
        <v>109</v>
      </c>
      <c r="C35" s="23" t="s">
        <v>18</v>
      </c>
      <c r="D35" s="24" t="s">
        <v>110</v>
      </c>
    </row>
    <row r="36" spans="1:4" ht="30" customHeight="1" x14ac:dyDescent="0.25">
      <c r="A36" s="23">
        <v>34</v>
      </c>
      <c r="B36" s="22" t="s">
        <v>111</v>
      </c>
      <c r="C36" s="23" t="s">
        <v>18</v>
      </c>
      <c r="D36" s="24"/>
    </row>
    <row r="37" spans="1:4" ht="30" customHeight="1" x14ac:dyDescent="0.25">
      <c r="A37" s="23">
        <v>35</v>
      </c>
      <c r="B37" s="22" t="s">
        <v>112</v>
      </c>
      <c r="C37" s="23" t="s">
        <v>18</v>
      </c>
      <c r="D37" s="24"/>
    </row>
    <row r="38" spans="1:4" ht="30" customHeight="1" x14ac:dyDescent="0.25">
      <c r="A38" s="23">
        <v>36</v>
      </c>
      <c r="B38" s="22" t="s">
        <v>113</v>
      </c>
      <c r="C38" s="23" t="s">
        <v>18</v>
      </c>
      <c r="D38" s="24"/>
    </row>
    <row r="39" spans="1:4" ht="30" customHeight="1" x14ac:dyDescent="0.25">
      <c r="A39" s="23">
        <v>37</v>
      </c>
      <c r="B39" s="22" t="s">
        <v>114</v>
      </c>
      <c r="C39" s="23" t="s">
        <v>18</v>
      </c>
      <c r="D39" s="24"/>
    </row>
    <row r="40" spans="1:4" ht="30" customHeight="1" x14ac:dyDescent="0.25">
      <c r="A40" s="23">
        <v>38</v>
      </c>
      <c r="B40" s="22" t="s">
        <v>115</v>
      </c>
      <c r="C40" s="23" t="s">
        <v>18</v>
      </c>
      <c r="D40" s="24"/>
    </row>
    <row r="41" spans="1:4" ht="30" customHeight="1" x14ac:dyDescent="0.25">
      <c r="A41" s="23">
        <v>39</v>
      </c>
      <c r="B41" s="22" t="s">
        <v>116</v>
      </c>
      <c r="C41" s="23" t="s">
        <v>18</v>
      </c>
      <c r="D41" s="24"/>
    </row>
    <row r="42" spans="1:4" ht="30" customHeight="1" x14ac:dyDescent="0.25">
      <c r="A42" s="23">
        <v>40</v>
      </c>
      <c r="B42" s="22" t="s">
        <v>117</v>
      </c>
      <c r="C42" s="23" t="s">
        <v>18</v>
      </c>
      <c r="D42" s="24"/>
    </row>
    <row r="43" spans="1:4" ht="30" customHeight="1" x14ac:dyDescent="0.25">
      <c r="A43" s="23">
        <v>41</v>
      </c>
      <c r="B43" s="22" t="s">
        <v>118</v>
      </c>
      <c r="C43" s="23" t="s">
        <v>18</v>
      </c>
      <c r="D43" s="24" t="s">
        <v>119</v>
      </c>
    </row>
    <row r="44" spans="1:4" ht="30" customHeight="1" x14ac:dyDescent="0.25">
      <c r="A44" s="23">
        <v>42</v>
      </c>
      <c r="B44" s="22" t="s">
        <v>120</v>
      </c>
      <c r="C44" s="23" t="s">
        <v>18</v>
      </c>
      <c r="D44" s="24"/>
    </row>
    <row r="45" spans="1:4" ht="30" customHeight="1" x14ac:dyDescent="0.25">
      <c r="A45" s="23">
        <v>43</v>
      </c>
      <c r="B45" s="22" t="s">
        <v>121</v>
      </c>
      <c r="C45" s="23" t="s">
        <v>18</v>
      </c>
      <c r="D45" s="24"/>
    </row>
    <row r="46" spans="1:4" ht="30" customHeight="1" x14ac:dyDescent="0.25">
      <c r="A46" s="23">
        <v>44</v>
      </c>
      <c r="B46" s="22" t="s">
        <v>122</v>
      </c>
      <c r="C46" s="23" t="s">
        <v>18</v>
      </c>
      <c r="D46" s="24" t="s">
        <v>123</v>
      </c>
    </row>
    <row r="47" spans="1:4" ht="30" customHeight="1" x14ac:dyDescent="0.25">
      <c r="A47" s="23">
        <v>45</v>
      </c>
      <c r="B47" s="22" t="s">
        <v>124</v>
      </c>
      <c r="C47" s="23" t="s">
        <v>18</v>
      </c>
      <c r="D47" s="24"/>
    </row>
    <row r="48" spans="1:4" ht="30" customHeight="1" x14ac:dyDescent="0.25">
      <c r="A48" s="23">
        <v>46</v>
      </c>
      <c r="B48" s="22" t="s">
        <v>125</v>
      </c>
      <c r="C48" s="23" t="s">
        <v>18</v>
      </c>
      <c r="D48" s="24"/>
    </row>
    <row r="49" spans="1:4" ht="30" customHeight="1" x14ac:dyDescent="0.25">
      <c r="A49" s="23">
        <v>47</v>
      </c>
      <c r="B49" s="22" t="s">
        <v>126</v>
      </c>
      <c r="C49" s="23" t="s">
        <v>18</v>
      </c>
      <c r="D49" s="24"/>
    </row>
    <row r="50" spans="1:4" ht="30" customHeight="1" x14ac:dyDescent="0.25">
      <c r="A50" s="23">
        <v>48</v>
      </c>
      <c r="B50" s="22" t="s">
        <v>127</v>
      </c>
      <c r="C50" s="23" t="s">
        <v>18</v>
      </c>
      <c r="D50" s="24"/>
    </row>
    <row r="51" spans="1:4" ht="30" customHeight="1" x14ac:dyDescent="0.25">
      <c r="A51" s="23">
        <v>49</v>
      </c>
      <c r="B51" s="22" t="s">
        <v>128</v>
      </c>
      <c r="C51" s="23" t="s">
        <v>18</v>
      </c>
      <c r="D51" s="24"/>
    </row>
    <row r="52" spans="1:4" ht="30" customHeight="1" x14ac:dyDescent="0.25">
      <c r="A52" s="23">
        <v>50</v>
      </c>
      <c r="B52" s="22" t="s">
        <v>129</v>
      </c>
      <c r="C52" s="23" t="s">
        <v>18</v>
      </c>
      <c r="D52" s="24"/>
    </row>
    <row r="53" spans="1:4" ht="30" customHeight="1" x14ac:dyDescent="0.25">
      <c r="A53" s="23">
        <v>51</v>
      </c>
      <c r="B53" s="22" t="s">
        <v>130</v>
      </c>
      <c r="C53" s="23" t="s">
        <v>18</v>
      </c>
      <c r="D53" s="24"/>
    </row>
    <row r="54" spans="1:4" ht="30" customHeight="1" x14ac:dyDescent="0.25">
      <c r="A54" s="23">
        <v>52</v>
      </c>
      <c r="B54" s="22" t="s">
        <v>131</v>
      </c>
      <c r="C54" s="23" t="s">
        <v>18</v>
      </c>
      <c r="D54" s="24"/>
    </row>
    <row r="55" spans="1:4" ht="30" customHeight="1" x14ac:dyDescent="0.25">
      <c r="A55" s="23">
        <v>53</v>
      </c>
      <c r="B55" s="22" t="s">
        <v>132</v>
      </c>
      <c r="C55" s="23" t="s">
        <v>18</v>
      </c>
      <c r="D55" s="24"/>
    </row>
    <row r="56" spans="1:4" ht="30" customHeight="1" x14ac:dyDescent="0.25">
      <c r="A56" s="23">
        <v>54</v>
      </c>
      <c r="B56" s="22" t="s">
        <v>133</v>
      </c>
      <c r="C56" s="23" t="s">
        <v>18</v>
      </c>
      <c r="D56" s="24"/>
    </row>
    <row r="57" spans="1:4" ht="30" customHeight="1" x14ac:dyDescent="0.25">
      <c r="A57" s="23">
        <v>55</v>
      </c>
      <c r="B57" s="22" t="s">
        <v>134</v>
      </c>
      <c r="C57" s="23" t="s">
        <v>18</v>
      </c>
      <c r="D57" s="24"/>
    </row>
    <row r="58" spans="1:4" ht="30" customHeight="1" x14ac:dyDescent="0.25">
      <c r="A58" s="23">
        <v>56</v>
      </c>
      <c r="B58" s="22" t="s">
        <v>135</v>
      </c>
      <c r="C58" s="23" t="s">
        <v>18</v>
      </c>
      <c r="D58" s="24" t="s">
        <v>136</v>
      </c>
    </row>
    <row r="59" spans="1:4" ht="30" customHeight="1" x14ac:dyDescent="0.25">
      <c r="A59" s="23">
        <v>57</v>
      </c>
      <c r="B59" s="22" t="s">
        <v>137</v>
      </c>
      <c r="C59" s="23" t="s">
        <v>18</v>
      </c>
      <c r="D59" s="24"/>
    </row>
    <row r="60" spans="1:4" ht="30" customHeight="1" x14ac:dyDescent="0.25">
      <c r="A60" s="23">
        <v>58</v>
      </c>
      <c r="B60" s="22" t="s">
        <v>138</v>
      </c>
      <c r="C60" s="23" t="s">
        <v>18</v>
      </c>
      <c r="D60" s="24"/>
    </row>
    <row r="61" spans="1:4" ht="30" customHeight="1" x14ac:dyDescent="0.25">
      <c r="A61" s="23">
        <v>59</v>
      </c>
      <c r="B61" s="22" t="s">
        <v>139</v>
      </c>
      <c r="C61" s="23" t="s">
        <v>18</v>
      </c>
      <c r="D61" s="24"/>
    </row>
    <row r="62" spans="1:4" ht="30" customHeight="1" x14ac:dyDescent="0.25">
      <c r="A62" s="23">
        <v>60</v>
      </c>
      <c r="B62" s="22" t="s">
        <v>140</v>
      </c>
      <c r="C62" s="23" t="s">
        <v>18</v>
      </c>
      <c r="D62" s="24"/>
    </row>
    <row r="63" spans="1:4" ht="30" customHeight="1" x14ac:dyDescent="0.25">
      <c r="A63" s="23">
        <v>61</v>
      </c>
      <c r="B63" s="22" t="s">
        <v>141</v>
      </c>
      <c r="C63" s="23" t="s">
        <v>18</v>
      </c>
      <c r="D63" s="24"/>
    </row>
    <row r="64" spans="1:4" ht="30" customHeight="1" x14ac:dyDescent="0.25">
      <c r="A64" s="23">
        <v>62</v>
      </c>
      <c r="B64" s="22" t="s">
        <v>142</v>
      </c>
      <c r="C64" s="23" t="s">
        <v>18</v>
      </c>
      <c r="D64" s="24"/>
    </row>
    <row r="65" spans="1:4" ht="30" customHeight="1" x14ac:dyDescent="0.25">
      <c r="A65" s="23">
        <v>63</v>
      </c>
      <c r="B65" s="22" t="s">
        <v>143</v>
      </c>
      <c r="C65" s="23" t="s">
        <v>18</v>
      </c>
      <c r="D65" s="24"/>
    </row>
    <row r="66" spans="1:4" ht="30" customHeight="1" x14ac:dyDescent="0.25">
      <c r="A66" s="23">
        <v>64</v>
      </c>
      <c r="B66" s="22" t="s">
        <v>144</v>
      </c>
      <c r="C66" s="23" t="s">
        <v>18</v>
      </c>
      <c r="D66" s="24"/>
    </row>
    <row r="67" spans="1:4" ht="30" customHeight="1" x14ac:dyDescent="0.25">
      <c r="A67" s="23">
        <v>65</v>
      </c>
      <c r="B67" s="22" t="s">
        <v>145</v>
      </c>
      <c r="C67" s="23" t="s">
        <v>18</v>
      </c>
      <c r="D67" s="24"/>
    </row>
    <row r="68" spans="1:4" ht="30" customHeight="1" x14ac:dyDescent="0.25">
      <c r="A68" s="23">
        <v>66</v>
      </c>
      <c r="B68" s="22" t="s">
        <v>146</v>
      </c>
      <c r="C68" s="23" t="s">
        <v>18</v>
      </c>
      <c r="D68" s="24" t="s">
        <v>147</v>
      </c>
    </row>
    <row r="69" spans="1:4" ht="30" customHeight="1" x14ac:dyDescent="0.25">
      <c r="A69" s="23">
        <v>67</v>
      </c>
      <c r="B69" s="22" t="s">
        <v>148</v>
      </c>
      <c r="C69" s="23" t="s">
        <v>18</v>
      </c>
      <c r="D69" s="24" t="s">
        <v>147</v>
      </c>
    </row>
    <row r="70" spans="1:4" ht="30" customHeight="1" x14ac:dyDescent="0.25">
      <c r="A70" s="23">
        <v>68</v>
      </c>
      <c r="B70" s="22" t="s">
        <v>149</v>
      </c>
      <c r="C70" s="23" t="s">
        <v>18</v>
      </c>
      <c r="D70" s="24" t="s">
        <v>147</v>
      </c>
    </row>
    <row r="71" spans="1:4" ht="30" customHeight="1" x14ac:dyDescent="0.25">
      <c r="A71" s="23">
        <v>69</v>
      </c>
      <c r="B71" s="22" t="s">
        <v>150</v>
      </c>
      <c r="C71" s="23" t="s">
        <v>18</v>
      </c>
      <c r="D71" s="24" t="s">
        <v>147</v>
      </c>
    </row>
    <row r="72" spans="1:4" ht="30" customHeight="1" x14ac:dyDescent="0.25">
      <c r="A72" s="23">
        <v>70</v>
      </c>
      <c r="B72" s="22" t="s">
        <v>151</v>
      </c>
      <c r="C72" s="23" t="s">
        <v>18</v>
      </c>
      <c r="D72" s="24" t="s">
        <v>147</v>
      </c>
    </row>
    <row r="73" spans="1:4" ht="30" customHeight="1" x14ac:dyDescent="0.25">
      <c r="A73" s="23">
        <v>71</v>
      </c>
      <c r="B73" s="22" t="s">
        <v>152</v>
      </c>
      <c r="C73" s="23" t="s">
        <v>18</v>
      </c>
      <c r="D73" s="24" t="s">
        <v>147</v>
      </c>
    </row>
    <row r="74" spans="1:4" ht="30" customHeight="1" x14ac:dyDescent="0.25">
      <c r="A74" s="23">
        <v>72</v>
      </c>
      <c r="B74" s="22" t="s">
        <v>153</v>
      </c>
      <c r="C74" s="23" t="s">
        <v>18</v>
      </c>
      <c r="D74" s="24" t="s">
        <v>147</v>
      </c>
    </row>
    <row r="75" spans="1:4" ht="30" customHeight="1" x14ac:dyDescent="0.25">
      <c r="A75" s="23">
        <v>73</v>
      </c>
      <c r="B75" s="22" t="s">
        <v>154</v>
      </c>
      <c r="C75" s="23" t="s">
        <v>18</v>
      </c>
      <c r="D75" s="24" t="s">
        <v>147</v>
      </c>
    </row>
    <row r="76" spans="1:4" ht="30" customHeight="1" x14ac:dyDescent="0.25">
      <c r="A76" s="23">
        <v>74</v>
      </c>
      <c r="B76" s="22" t="s">
        <v>155</v>
      </c>
      <c r="C76" s="23" t="s">
        <v>18</v>
      </c>
      <c r="D76" s="24" t="s">
        <v>147</v>
      </c>
    </row>
    <row r="77" spans="1:4" ht="30" customHeight="1" x14ac:dyDescent="0.25">
      <c r="A77" s="23">
        <v>75</v>
      </c>
      <c r="B77" s="22" t="s">
        <v>156</v>
      </c>
      <c r="C77" s="23" t="s">
        <v>18</v>
      </c>
      <c r="D77" s="24" t="s">
        <v>147</v>
      </c>
    </row>
    <row r="78" spans="1:4" ht="30" customHeight="1" x14ac:dyDescent="0.25">
      <c r="A78" s="23">
        <v>76</v>
      </c>
      <c r="B78" s="22" t="s">
        <v>157</v>
      </c>
      <c r="C78" s="23" t="s">
        <v>18</v>
      </c>
      <c r="D78" s="24" t="s">
        <v>147</v>
      </c>
    </row>
    <row r="79" spans="1:4" ht="30" customHeight="1" x14ac:dyDescent="0.25">
      <c r="A79" s="23">
        <v>77</v>
      </c>
      <c r="B79" s="22" t="s">
        <v>158</v>
      </c>
      <c r="C79" s="23" t="s">
        <v>18</v>
      </c>
      <c r="D79" s="24" t="s">
        <v>147</v>
      </c>
    </row>
    <row r="80" spans="1:4" ht="30" customHeight="1" x14ac:dyDescent="0.25">
      <c r="A80" s="23">
        <v>78</v>
      </c>
      <c r="B80" s="22" t="s">
        <v>159</v>
      </c>
      <c r="C80" s="23" t="s">
        <v>18</v>
      </c>
      <c r="D80" s="24" t="s">
        <v>147</v>
      </c>
    </row>
    <row r="81" spans="1:4" ht="30" customHeight="1" x14ac:dyDescent="0.25">
      <c r="A81" s="23">
        <v>79</v>
      </c>
      <c r="B81" s="22" t="s">
        <v>160</v>
      </c>
      <c r="C81" s="23" t="s">
        <v>18</v>
      </c>
      <c r="D81" s="24" t="s">
        <v>147</v>
      </c>
    </row>
    <row r="82" spans="1:4" ht="30" customHeight="1" x14ac:dyDescent="0.25">
      <c r="A82" s="23">
        <v>80</v>
      </c>
      <c r="B82" s="22" t="s">
        <v>161</v>
      </c>
      <c r="C82" s="23" t="s">
        <v>18</v>
      </c>
      <c r="D82" s="24" t="s">
        <v>147</v>
      </c>
    </row>
    <row r="83" spans="1:4" ht="30" customHeight="1" x14ac:dyDescent="0.25">
      <c r="A83" s="23">
        <v>81</v>
      </c>
      <c r="B83" s="22" t="s">
        <v>162</v>
      </c>
      <c r="C83" s="23" t="s">
        <v>18</v>
      </c>
      <c r="D83" s="24" t="s">
        <v>147</v>
      </c>
    </row>
    <row r="84" spans="1:4" ht="30" customHeight="1" x14ac:dyDescent="0.25">
      <c r="A84" s="23">
        <v>82</v>
      </c>
      <c r="B84" s="22" t="s">
        <v>163</v>
      </c>
      <c r="C84" s="23" t="s">
        <v>18</v>
      </c>
      <c r="D84" s="24" t="s">
        <v>147</v>
      </c>
    </row>
    <row r="85" spans="1:4" ht="30" customHeight="1" x14ac:dyDescent="0.25">
      <c r="A85" s="23">
        <v>83</v>
      </c>
      <c r="B85" s="22" t="s">
        <v>164</v>
      </c>
      <c r="C85" s="23" t="s">
        <v>18</v>
      </c>
      <c r="D85" s="24" t="s">
        <v>147</v>
      </c>
    </row>
    <row r="86" spans="1:4" ht="30" customHeight="1" x14ac:dyDescent="0.25">
      <c r="A86" s="23">
        <v>84</v>
      </c>
      <c r="B86" s="22" t="s">
        <v>165</v>
      </c>
      <c r="C86" s="23" t="s">
        <v>18</v>
      </c>
      <c r="D86" s="24" t="s">
        <v>147</v>
      </c>
    </row>
    <row r="87" spans="1:4" ht="30" customHeight="1" x14ac:dyDescent="0.25">
      <c r="A87" s="23">
        <v>85</v>
      </c>
      <c r="B87" s="22" t="s">
        <v>166</v>
      </c>
      <c r="C87" s="23" t="s">
        <v>18</v>
      </c>
      <c r="D87" s="24" t="s">
        <v>147</v>
      </c>
    </row>
    <row r="88" spans="1:4" ht="30" customHeight="1" x14ac:dyDescent="0.25">
      <c r="A88" s="23">
        <v>86</v>
      </c>
      <c r="B88" s="22" t="s">
        <v>167</v>
      </c>
      <c r="C88" s="23" t="s">
        <v>18</v>
      </c>
      <c r="D88" s="24" t="s">
        <v>147</v>
      </c>
    </row>
    <row r="89" spans="1:4" ht="30" customHeight="1" x14ac:dyDescent="0.25">
      <c r="A89" s="23">
        <v>87</v>
      </c>
      <c r="B89" s="22" t="s">
        <v>168</v>
      </c>
      <c r="C89" s="23" t="s">
        <v>18</v>
      </c>
      <c r="D89" s="24" t="s">
        <v>147</v>
      </c>
    </row>
    <row r="90" spans="1:4" ht="30" customHeight="1" x14ac:dyDescent="0.25">
      <c r="A90" s="23">
        <v>88</v>
      </c>
      <c r="B90" s="22" t="s">
        <v>22</v>
      </c>
      <c r="C90" s="23" t="s">
        <v>23</v>
      </c>
      <c r="D90" s="14"/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73FCF-B41F-4B08-BBCE-A6865DB3B43B}">
  <dimension ref="A1:D28"/>
  <sheetViews>
    <sheetView workbookViewId="0">
      <selection activeCell="B13" sqref="B13"/>
    </sheetView>
  </sheetViews>
  <sheetFormatPr defaultRowHeight="13.8" x14ac:dyDescent="0.25"/>
  <cols>
    <col min="1" max="1" width="28.109375" bestFit="1" customWidth="1"/>
    <col min="2" max="2" width="30.109375" bestFit="1" customWidth="1"/>
    <col min="4" max="4" width="11.33203125" bestFit="1" customWidth="1"/>
  </cols>
  <sheetData>
    <row r="1" spans="1:4" ht="15.6" x14ac:dyDescent="0.25">
      <c r="A1" s="13" t="s">
        <v>27</v>
      </c>
      <c r="B1" s="13" t="s">
        <v>28</v>
      </c>
      <c r="C1" s="13" t="s">
        <v>29</v>
      </c>
      <c r="D1" s="13" t="s">
        <v>32</v>
      </c>
    </row>
    <row r="2" spans="1:4" x14ac:dyDescent="0.25">
      <c r="A2" s="14" t="s">
        <v>57</v>
      </c>
      <c r="B2" s="14" t="s">
        <v>36</v>
      </c>
      <c r="C2" s="14">
        <v>1</v>
      </c>
      <c r="D2" s="15">
        <v>5000</v>
      </c>
    </row>
    <row r="3" spans="1:4" x14ac:dyDescent="0.25">
      <c r="A3" s="14" t="s">
        <v>37</v>
      </c>
      <c r="B3" s="14" t="s">
        <v>38</v>
      </c>
      <c r="C3" s="14">
        <v>2</v>
      </c>
      <c r="D3" s="14">
        <v>3000</v>
      </c>
    </row>
    <row r="4" spans="1:4" x14ac:dyDescent="0.25">
      <c r="A4" s="14" t="s">
        <v>39</v>
      </c>
      <c r="B4" s="14" t="s">
        <v>40</v>
      </c>
      <c r="C4" s="14">
        <v>3</v>
      </c>
      <c r="D4" s="14">
        <v>2000</v>
      </c>
    </row>
    <row r="5" spans="1:4" x14ac:dyDescent="0.25">
      <c r="A5" s="14" t="s">
        <v>41</v>
      </c>
      <c r="B5" s="14"/>
      <c r="C5" s="14">
        <v>4</v>
      </c>
      <c r="D5" s="14">
        <v>1000</v>
      </c>
    </row>
    <row r="6" spans="1:4" x14ac:dyDescent="0.25">
      <c r="A6" s="16" t="s">
        <v>42</v>
      </c>
      <c r="B6" s="16" t="s">
        <v>43</v>
      </c>
      <c r="C6" s="16">
        <v>5</v>
      </c>
      <c r="D6" s="16">
        <v>1000</v>
      </c>
    </row>
    <row r="7" spans="1:4" x14ac:dyDescent="0.25">
      <c r="A7" s="16" t="s">
        <v>44</v>
      </c>
      <c r="B7" s="16" t="s">
        <v>45</v>
      </c>
      <c r="C7" s="16">
        <v>6</v>
      </c>
      <c r="D7" s="16">
        <v>800</v>
      </c>
    </row>
    <row r="8" spans="1:4" s="6" customFormat="1" x14ac:dyDescent="0.25">
      <c r="A8" s="17"/>
      <c r="B8" s="17"/>
      <c r="C8" s="17"/>
      <c r="D8" s="17"/>
    </row>
    <row r="9" spans="1:4" x14ac:dyDescent="0.25">
      <c r="A9" s="14" t="s">
        <v>46</v>
      </c>
      <c r="B9" s="14" t="s">
        <v>47</v>
      </c>
      <c r="C9" s="14">
        <v>7</v>
      </c>
      <c r="D9" s="14">
        <v>3000</v>
      </c>
    </row>
    <row r="10" spans="1:4" x14ac:dyDescent="0.25">
      <c r="A10" s="14" t="s">
        <v>48</v>
      </c>
      <c r="B10" s="14" t="s">
        <v>49</v>
      </c>
      <c r="C10" s="14">
        <v>8</v>
      </c>
      <c r="D10" s="14">
        <v>2000</v>
      </c>
    </row>
    <row r="11" spans="1:4" x14ac:dyDescent="0.25">
      <c r="A11" s="14" t="s">
        <v>50</v>
      </c>
      <c r="B11" s="14" t="s">
        <v>51</v>
      </c>
      <c r="C11" s="14">
        <v>9</v>
      </c>
      <c r="D11" s="14">
        <v>1500</v>
      </c>
    </row>
    <row r="12" spans="1:4" x14ac:dyDescent="0.25">
      <c r="A12" s="14" t="s">
        <v>52</v>
      </c>
      <c r="B12" s="14"/>
      <c r="C12" s="14">
        <v>10</v>
      </c>
      <c r="D12" s="14">
        <v>1000</v>
      </c>
    </row>
    <row r="13" spans="1:4" x14ac:dyDescent="0.25">
      <c r="A13" s="16" t="s">
        <v>53</v>
      </c>
      <c r="B13" s="16" t="s">
        <v>54</v>
      </c>
      <c r="C13" s="16">
        <v>11</v>
      </c>
      <c r="D13" s="16">
        <v>800</v>
      </c>
    </row>
    <row r="14" spans="1:4" x14ac:dyDescent="0.25">
      <c r="A14" s="16" t="s">
        <v>55</v>
      </c>
      <c r="B14" s="16" t="s">
        <v>56</v>
      </c>
      <c r="C14" s="16">
        <v>12</v>
      </c>
      <c r="D14" s="16">
        <v>600</v>
      </c>
    </row>
    <row r="15" spans="1:4" s="6" customFormat="1" x14ac:dyDescent="0.25">
      <c r="A15" s="17"/>
      <c r="B15" s="17"/>
      <c r="C15" s="17"/>
      <c r="D15" s="17"/>
    </row>
    <row r="16" spans="1:4" x14ac:dyDescent="0.25">
      <c r="A16" s="14" t="s">
        <v>31</v>
      </c>
      <c r="B16" s="14" t="s">
        <v>31</v>
      </c>
      <c r="C16" s="14">
        <v>13</v>
      </c>
      <c r="D16" s="18" t="s">
        <v>33</v>
      </c>
    </row>
    <row r="17" spans="1:4" hidden="1" x14ac:dyDescent="0.25">
      <c r="A17" t="s">
        <v>36</v>
      </c>
      <c r="C17">
        <v>1</v>
      </c>
      <c r="D17" s="3">
        <v>5000</v>
      </c>
    </row>
    <row r="18" spans="1:4" hidden="1" x14ac:dyDescent="0.25">
      <c r="A18" t="s">
        <v>38</v>
      </c>
      <c r="C18">
        <v>2</v>
      </c>
      <c r="D18">
        <v>3000</v>
      </c>
    </row>
    <row r="19" spans="1:4" hidden="1" x14ac:dyDescent="0.25">
      <c r="A19" t="s">
        <v>40</v>
      </c>
      <c r="C19">
        <v>3</v>
      </c>
      <c r="D19">
        <v>2000</v>
      </c>
    </row>
    <row r="20" spans="1:4" hidden="1" x14ac:dyDescent="0.25">
      <c r="D20">
        <v>1000</v>
      </c>
    </row>
    <row r="21" spans="1:4" hidden="1" x14ac:dyDescent="0.25">
      <c r="A21" s="4" t="s">
        <v>43</v>
      </c>
      <c r="C21" s="4">
        <v>5</v>
      </c>
      <c r="D21" s="4">
        <v>1000</v>
      </c>
    </row>
    <row r="22" spans="1:4" hidden="1" x14ac:dyDescent="0.25">
      <c r="A22" s="4" t="s">
        <v>45</v>
      </c>
      <c r="C22" s="4">
        <v>6</v>
      </c>
      <c r="D22" s="4">
        <v>800</v>
      </c>
    </row>
    <row r="23" spans="1:4" hidden="1" x14ac:dyDescent="0.25">
      <c r="A23" t="s">
        <v>47</v>
      </c>
      <c r="C23">
        <v>7</v>
      </c>
      <c r="D23">
        <v>3000</v>
      </c>
    </row>
    <row r="24" spans="1:4" hidden="1" x14ac:dyDescent="0.25">
      <c r="A24" t="s">
        <v>49</v>
      </c>
      <c r="C24">
        <v>8</v>
      </c>
      <c r="D24">
        <v>2000</v>
      </c>
    </row>
    <row r="25" spans="1:4" hidden="1" x14ac:dyDescent="0.25">
      <c r="A25" t="s">
        <v>51</v>
      </c>
      <c r="C25">
        <v>9</v>
      </c>
      <c r="D25">
        <v>1500</v>
      </c>
    </row>
    <row r="26" spans="1:4" hidden="1" x14ac:dyDescent="0.25">
      <c r="D26">
        <v>1000</v>
      </c>
    </row>
    <row r="27" spans="1:4" hidden="1" x14ac:dyDescent="0.25">
      <c r="A27" s="4" t="s">
        <v>54</v>
      </c>
      <c r="C27" s="4">
        <v>11</v>
      </c>
      <c r="D27" s="4">
        <v>800</v>
      </c>
    </row>
    <row r="28" spans="1:4" hidden="1" x14ac:dyDescent="0.25">
      <c r="A28" s="4" t="s">
        <v>56</v>
      </c>
      <c r="C28" s="4">
        <v>12</v>
      </c>
      <c r="D28" s="4">
        <v>600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附件3 科技创新优秀指导教师信息汇总表</vt:lpstr>
      <vt:lpstr>表1.校区竞赛认定目录（2026年）</vt:lpstr>
      <vt:lpstr>表2.获奖金额及对应奖项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杨絮</dc:creator>
  <cp:lastModifiedBy>Xu Yang</cp:lastModifiedBy>
  <dcterms:created xsi:type="dcterms:W3CDTF">2024-11-08T08:46:19Z</dcterms:created>
  <dcterms:modified xsi:type="dcterms:W3CDTF">2026-09-15T04:08:15Z</dcterms:modified>
</cp:coreProperties>
</file>