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校文件\2026推免材料\"/>
    </mc:Choice>
  </mc:AlternateContent>
  <bookViews>
    <workbookView windowWidth="23040" windowHeight="8460"/>
  </bookViews>
  <sheets>
    <sheet name="经济学" sheetId="1" r:id="rId1"/>
    <sheet name="金融学" sheetId="2" r:id="rId2"/>
    <sheet name="会计学" sheetId="3" r:id="rId3"/>
  </sheets>
  <externalReferences>
    <externalReference r:id="rId5"/>
  </externalReferences>
  <definedNames>
    <definedName name="_xlnm._FilterDatabase" localSheetId="1">金融学!$C$1:$C$56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<sst xmlns="http://schemas.openxmlformats.org/spreadsheetml/2006/main" count="2626" uniqueCount="471">
  <si>
    <t>序号</t>
  </si>
  <si>
    <t>学号</t>
  </si>
  <si>
    <t>姓名</t>
  </si>
  <si>
    <t>性别</t>
  </si>
  <si>
    <t>证件号</t>
  </si>
  <si>
    <t>是否受过处分</t>
  </si>
  <si>
    <t>培养类型</t>
  </si>
  <si>
    <t>管理部门</t>
  </si>
  <si>
    <t>年级</t>
  </si>
  <si>
    <t>专业代码</t>
  </si>
  <si>
    <t>专业</t>
  </si>
  <si>
    <t>行政班</t>
  </si>
  <si>
    <t>学籍状态</t>
  </si>
  <si>
    <t>培养方案</t>
  </si>
  <si>
    <t>修读必修课门数</t>
  </si>
  <si>
    <t>优良率</t>
  </si>
  <si>
    <t>求和项:不合格记录门次</t>
  </si>
  <si>
    <t>是否全部合格</t>
  </si>
  <si>
    <t>必修课加权平均成绩</t>
  </si>
  <si>
    <t>必修课GPA</t>
  </si>
  <si>
    <t>必修课GPA排名</t>
  </si>
  <si>
    <t>学业排名</t>
  </si>
  <si>
    <t>第一年综测排名</t>
  </si>
  <si>
    <t>第二年综测排名</t>
  </si>
  <si>
    <t>第三年综测排名</t>
  </si>
  <si>
    <t>综测成绩</t>
  </si>
  <si>
    <t>综测排名</t>
  </si>
  <si>
    <t>学术专长加分</t>
  </si>
  <si>
    <t>总成绩</t>
  </si>
  <si>
    <t>陈国娜</t>
  </si>
  <si>
    <t>女</t>
  </si>
  <si>
    <t>230223********0542</t>
  </si>
  <si>
    <t>否</t>
  </si>
  <si>
    <t>主修</t>
  </si>
  <si>
    <t>工商管理学院</t>
  </si>
  <si>
    <t>2023</t>
  </si>
  <si>
    <t>0302</t>
  </si>
  <si>
    <t>经济学</t>
  </si>
  <si>
    <t>经济学23-2班</t>
  </si>
  <si>
    <t>在读</t>
  </si>
  <si>
    <t>经济学专业2023级本科培养方案</t>
  </si>
  <si>
    <t>是</t>
  </si>
  <si>
    <t>陈凯彬</t>
  </si>
  <si>
    <t>男</t>
  </si>
  <si>
    <t>350583********263X</t>
  </si>
  <si>
    <t>陈奕旭</t>
  </si>
  <si>
    <t>652301********0312</t>
  </si>
  <si>
    <t>陈子禄</t>
  </si>
  <si>
    <t>340121********9114</t>
  </si>
  <si>
    <t>经济学23-1班</t>
  </si>
  <si>
    <t>褚洪聪</t>
  </si>
  <si>
    <t>511321********7136</t>
  </si>
  <si>
    <t>付春坚</t>
  </si>
  <si>
    <t>610202********0012</t>
  </si>
  <si>
    <t>高畅</t>
  </si>
  <si>
    <t>230422********0921</t>
  </si>
  <si>
    <t>龚菁</t>
  </si>
  <si>
    <t>652701********0028</t>
  </si>
  <si>
    <t>谷亦娴</t>
  </si>
  <si>
    <t>130582********4863</t>
  </si>
  <si>
    <t>郭纪章</t>
  </si>
  <si>
    <t>370829********0657</t>
  </si>
  <si>
    <t>胡晓曦</t>
  </si>
  <si>
    <t>440903********1908</t>
  </si>
  <si>
    <t>黄文伟</t>
  </si>
  <si>
    <t>510781********0213</t>
  </si>
  <si>
    <t>雷程</t>
  </si>
  <si>
    <t>430426********0076</t>
  </si>
  <si>
    <t>李定一</t>
  </si>
  <si>
    <t>130582********2012</t>
  </si>
  <si>
    <t>李佳琪</t>
  </si>
  <si>
    <t>130532********8065</t>
  </si>
  <si>
    <t>李颖</t>
  </si>
  <si>
    <t>532823********1607</t>
  </si>
  <si>
    <t>刘力溪</t>
  </si>
  <si>
    <t>511702********0028</t>
  </si>
  <si>
    <t>刘薇</t>
  </si>
  <si>
    <t>370782********6621</t>
  </si>
  <si>
    <t>刘亦菲</t>
  </si>
  <si>
    <t>230104********8128</t>
  </si>
  <si>
    <t>马欣悦</t>
  </si>
  <si>
    <t>620104********1125</t>
  </si>
  <si>
    <t>皮雯靓</t>
  </si>
  <si>
    <t>500101********3542</t>
  </si>
  <si>
    <t>齐一麟</t>
  </si>
  <si>
    <t>230202********0025</t>
  </si>
  <si>
    <t>祁含睿</t>
  </si>
  <si>
    <t>340403********2623</t>
  </si>
  <si>
    <t>秦智</t>
  </si>
  <si>
    <t>500233********1393</t>
  </si>
  <si>
    <t>任凤仪</t>
  </si>
  <si>
    <t>130534********2128</t>
  </si>
  <si>
    <t>任浩威</t>
  </si>
  <si>
    <t>510922********0296</t>
  </si>
  <si>
    <t>尚文龙</t>
  </si>
  <si>
    <t>411103********0278</t>
  </si>
  <si>
    <t>邵珠辉</t>
  </si>
  <si>
    <t>370502********163X</t>
  </si>
  <si>
    <t>宋博</t>
  </si>
  <si>
    <t>532128********2737</t>
  </si>
  <si>
    <t>粟梓晋</t>
  </si>
  <si>
    <t>430722********0054</t>
  </si>
  <si>
    <t>孙宇晴</t>
  </si>
  <si>
    <t>370304********0320</t>
  </si>
  <si>
    <t>田德志</t>
  </si>
  <si>
    <t>371725********0655</t>
  </si>
  <si>
    <t>汪存旭</t>
  </si>
  <si>
    <t>211221********1214</t>
  </si>
  <si>
    <t>王博</t>
  </si>
  <si>
    <t>410205********0013</t>
  </si>
  <si>
    <t>王登科</t>
  </si>
  <si>
    <t>410184********7615</t>
  </si>
  <si>
    <t>王俊杰</t>
  </si>
  <si>
    <t>431023********5790</t>
  </si>
  <si>
    <t>王思顿</t>
  </si>
  <si>
    <t>410103********0074</t>
  </si>
  <si>
    <t>王天成</t>
  </si>
  <si>
    <t>230828********7013</t>
  </si>
  <si>
    <t>王曦沐</t>
  </si>
  <si>
    <t>130626********0026</t>
  </si>
  <si>
    <t>王子宸</t>
  </si>
  <si>
    <t>110102********1123</t>
  </si>
  <si>
    <t>魏新岳</t>
  </si>
  <si>
    <t>370921********0620</t>
  </si>
  <si>
    <t>吴梦甜</t>
  </si>
  <si>
    <t>330225********0184</t>
  </si>
  <si>
    <t>肖劲利</t>
  </si>
  <si>
    <t>510703********3514</t>
  </si>
  <si>
    <t>兴达</t>
  </si>
  <si>
    <t>130535********0457</t>
  </si>
  <si>
    <t>徐峥</t>
  </si>
  <si>
    <t>430502********2014</t>
  </si>
  <si>
    <t>薛希鹏</t>
  </si>
  <si>
    <t>211121********261X</t>
  </si>
  <si>
    <t>颜唯实</t>
  </si>
  <si>
    <t>110105********0029</t>
  </si>
  <si>
    <t>杨世垚</t>
  </si>
  <si>
    <t>130522********1021</t>
  </si>
  <si>
    <t>张卿玮</t>
  </si>
  <si>
    <t>620602********6418</t>
  </si>
  <si>
    <t>张晴</t>
  </si>
  <si>
    <t>500101********5148</t>
  </si>
  <si>
    <t>张庭瑞</t>
  </si>
  <si>
    <t>340123********4310</t>
  </si>
  <si>
    <t>张笑冉</t>
  </si>
  <si>
    <t>411281********4024</t>
  </si>
  <si>
    <t>张瑜宽</t>
  </si>
  <si>
    <t>410327********8574</t>
  </si>
  <si>
    <t>赵正辉</t>
  </si>
  <si>
    <t>410621********3556</t>
  </si>
  <si>
    <t>周博燚</t>
  </si>
  <si>
    <t>500231********6239</t>
  </si>
  <si>
    <t>周昊天</t>
  </si>
  <si>
    <t>340321********0155</t>
  </si>
  <si>
    <t>宗文轩</t>
  </si>
  <si>
    <t>130534********8843</t>
  </si>
  <si>
    <t>GPA</t>
  </si>
  <si>
    <t>平均GPA排名</t>
  </si>
  <si>
    <t>综测成综测绩</t>
  </si>
  <si>
    <t>白照阳</t>
  </si>
  <si>
    <t>130481********677X</t>
  </si>
  <si>
    <t>0303</t>
  </si>
  <si>
    <t>金融学</t>
  </si>
  <si>
    <t>金融学23-2班</t>
  </si>
  <si>
    <t>金融学专业2023级本科培养方案</t>
  </si>
  <si>
    <t>包佳豪</t>
  </si>
  <si>
    <t>152322********0517</t>
  </si>
  <si>
    <t>金融学23-1班</t>
  </si>
  <si>
    <t>卞鑫宇</t>
  </si>
  <si>
    <t>320621********1212</t>
  </si>
  <si>
    <t>蔡华林</t>
  </si>
  <si>
    <t>350581********3019</t>
  </si>
  <si>
    <t>陈杰</t>
  </si>
  <si>
    <t>510623********6714</t>
  </si>
  <si>
    <t>陈彦钰</t>
  </si>
  <si>
    <t>520103********5641</t>
  </si>
  <si>
    <t>杜兴宇</t>
  </si>
  <si>
    <t>522228********4213</t>
  </si>
  <si>
    <t>范静瑶</t>
  </si>
  <si>
    <t>370982********2027</t>
  </si>
  <si>
    <t>冯梓凌</t>
  </si>
  <si>
    <t>411502********1513</t>
  </si>
  <si>
    <t>韩湘</t>
  </si>
  <si>
    <t>512021********3966</t>
  </si>
  <si>
    <t>韩永航</t>
  </si>
  <si>
    <t>411123********023X</t>
  </si>
  <si>
    <t>郝淑焱</t>
  </si>
  <si>
    <t>610402********7506</t>
  </si>
  <si>
    <t>何琦</t>
  </si>
  <si>
    <t>610724********0024</t>
  </si>
  <si>
    <t>胡佳颖</t>
  </si>
  <si>
    <t>130981********6649</t>
  </si>
  <si>
    <t>胡金委</t>
  </si>
  <si>
    <t>513423********0010</t>
  </si>
  <si>
    <t>赖府丞</t>
  </si>
  <si>
    <t>360735********0011</t>
  </si>
  <si>
    <t>李贝贝</t>
  </si>
  <si>
    <t>411527********4028</t>
  </si>
  <si>
    <t>李殿奎</t>
  </si>
  <si>
    <t>230707********0312</t>
  </si>
  <si>
    <t>李岚</t>
  </si>
  <si>
    <t>410303********0084</t>
  </si>
  <si>
    <t>李美宣</t>
  </si>
  <si>
    <t>150402********2021</t>
  </si>
  <si>
    <t>李先哲</t>
  </si>
  <si>
    <t>429004********4299</t>
  </si>
  <si>
    <t>李心洁</t>
  </si>
  <si>
    <t>361002********622X</t>
  </si>
  <si>
    <t>梁雯雯</t>
  </si>
  <si>
    <t>210921********6423</t>
  </si>
  <si>
    <t>刘馨月</t>
  </si>
  <si>
    <t>370214********3561</t>
  </si>
  <si>
    <t>刘昱哲</t>
  </si>
  <si>
    <t>420802********035X</t>
  </si>
  <si>
    <t>刘子昂</t>
  </si>
  <si>
    <t>210921********5210</t>
  </si>
  <si>
    <t>陆扬帆</t>
  </si>
  <si>
    <t>341402********3615</t>
  </si>
  <si>
    <t>南中奇</t>
  </si>
  <si>
    <t>321321********1816</t>
  </si>
  <si>
    <t>潘炫文</t>
  </si>
  <si>
    <t>350525********3518</t>
  </si>
  <si>
    <t>钱峻翔</t>
  </si>
  <si>
    <t>420102********1418</t>
  </si>
  <si>
    <t>钱卓逸</t>
  </si>
  <si>
    <t>330621********0854</t>
  </si>
  <si>
    <t>邵琦</t>
  </si>
  <si>
    <t>410922********3837</t>
  </si>
  <si>
    <t>盛凯旋</t>
  </si>
  <si>
    <t>371581********7183</t>
  </si>
  <si>
    <t>水铭源</t>
  </si>
  <si>
    <t>411202********007X</t>
  </si>
  <si>
    <t>苏柄旭</t>
  </si>
  <si>
    <t>130424********1861</t>
  </si>
  <si>
    <t>童啸咏</t>
  </si>
  <si>
    <t>341422********7131</t>
  </si>
  <si>
    <t>王博文</t>
  </si>
  <si>
    <t>340302********1811</t>
  </si>
  <si>
    <t>王菲</t>
  </si>
  <si>
    <t>371725********0045</t>
  </si>
  <si>
    <t>邬晨曦</t>
  </si>
  <si>
    <t>330382********7824</t>
  </si>
  <si>
    <t>吴昊哲</t>
  </si>
  <si>
    <t>210381********0813</t>
  </si>
  <si>
    <t>武军强</t>
  </si>
  <si>
    <t>341621********1512</t>
  </si>
  <si>
    <t>徐馨桐</t>
  </si>
  <si>
    <t>610302********2523</t>
  </si>
  <si>
    <t>杨邓玉</t>
  </si>
  <si>
    <t>510704********1823</t>
  </si>
  <si>
    <t>俞梓烨</t>
  </si>
  <si>
    <t>652301********5320</t>
  </si>
  <si>
    <t>展博</t>
  </si>
  <si>
    <t>622223********6116</t>
  </si>
  <si>
    <t>张超</t>
  </si>
  <si>
    <t>230184********6315</t>
  </si>
  <si>
    <t>张佳琪</t>
  </si>
  <si>
    <t>130434********0048</t>
  </si>
  <si>
    <t>张铄迪</t>
  </si>
  <si>
    <t>130429********3223</t>
  </si>
  <si>
    <t>张鑫</t>
  </si>
  <si>
    <t>511725********2435</t>
  </si>
  <si>
    <t>张一雯</t>
  </si>
  <si>
    <t>210202********4923</t>
  </si>
  <si>
    <t>张悦函</t>
  </si>
  <si>
    <t>130201********0026</t>
  </si>
  <si>
    <t>赵宏博</t>
  </si>
  <si>
    <t>130528********3636</t>
  </si>
  <si>
    <t>赵睿</t>
  </si>
  <si>
    <t>340702********0510</t>
  </si>
  <si>
    <t>郑雨杭</t>
  </si>
  <si>
    <t>320483********0515</t>
  </si>
  <si>
    <t>周梅花</t>
  </si>
  <si>
    <t>622925********2022</t>
  </si>
  <si>
    <t>平均GPA</t>
  </si>
  <si>
    <t>白皓天</t>
  </si>
  <si>
    <t>410181********0138</t>
  </si>
  <si>
    <t>0301</t>
  </si>
  <si>
    <t>会计学</t>
  </si>
  <si>
    <t>会计学23-1班</t>
  </si>
  <si>
    <t>会计学专业2023级本科培养方案</t>
  </si>
  <si>
    <t>常子洁</t>
  </si>
  <si>
    <t>620422********7120</t>
  </si>
  <si>
    <t>陈佳伟</t>
  </si>
  <si>
    <t>362502********6617</t>
  </si>
  <si>
    <t>会计学23-2班</t>
  </si>
  <si>
    <t>陈婧</t>
  </si>
  <si>
    <t>652201********5420</t>
  </si>
  <si>
    <t>陈思源</t>
  </si>
  <si>
    <t>420683********5826</t>
  </si>
  <si>
    <t>陈文姬</t>
  </si>
  <si>
    <t>362201********0244</t>
  </si>
  <si>
    <t>陈祥云</t>
  </si>
  <si>
    <t>340421********5414</t>
  </si>
  <si>
    <t>陈雅</t>
  </si>
  <si>
    <t>341226********0326</t>
  </si>
  <si>
    <t>陈滢</t>
  </si>
  <si>
    <t>350121********1708</t>
  </si>
  <si>
    <t>会计学23-3班</t>
  </si>
  <si>
    <t>程湘婷</t>
  </si>
  <si>
    <t>511324********7349</t>
  </si>
  <si>
    <t>丁可旭</t>
  </si>
  <si>
    <t>340403********0411</t>
  </si>
  <si>
    <t>丁帅洁</t>
  </si>
  <si>
    <t>370682********1620</t>
  </si>
  <si>
    <t>董俸竹</t>
  </si>
  <si>
    <t>370211********0522</t>
  </si>
  <si>
    <t>董元昊</t>
  </si>
  <si>
    <t>411122********0053</t>
  </si>
  <si>
    <t>段彝威</t>
  </si>
  <si>
    <t>431028********3013</t>
  </si>
  <si>
    <t>范林语</t>
  </si>
  <si>
    <t>320981********4741</t>
  </si>
  <si>
    <t>冯悦</t>
  </si>
  <si>
    <t>131102********0028</t>
  </si>
  <si>
    <t>高靖宇</t>
  </si>
  <si>
    <t>131025********0055</t>
  </si>
  <si>
    <t>高韵淇</t>
  </si>
  <si>
    <t>231024********0045</t>
  </si>
  <si>
    <t>韩明钲</t>
  </si>
  <si>
    <t>630102********0037</t>
  </si>
  <si>
    <t>何璐伊</t>
  </si>
  <si>
    <t>511112********0921</t>
  </si>
  <si>
    <t>胡梦林</t>
  </si>
  <si>
    <t>620622********142X</t>
  </si>
  <si>
    <t>霍邦敏</t>
  </si>
  <si>
    <t>452226********0667</t>
  </si>
  <si>
    <t>金慧贞</t>
  </si>
  <si>
    <t>370612********1745</t>
  </si>
  <si>
    <t>金开东</t>
  </si>
  <si>
    <t>321281********3696</t>
  </si>
  <si>
    <t>金铭</t>
  </si>
  <si>
    <t>654002********284X</t>
  </si>
  <si>
    <t>雷甜甜</t>
  </si>
  <si>
    <t>620521********7387</t>
  </si>
  <si>
    <t>雷亚锦</t>
  </si>
  <si>
    <t>522101********4414</t>
  </si>
  <si>
    <t>李博宇</t>
  </si>
  <si>
    <t>450204********0611</t>
  </si>
  <si>
    <t>李欣羽</t>
  </si>
  <si>
    <t>511523********0024</t>
  </si>
  <si>
    <t>李伊珊</t>
  </si>
  <si>
    <t>371602********0721</t>
  </si>
  <si>
    <t>李怡婷</t>
  </si>
  <si>
    <t>420607********5368</t>
  </si>
  <si>
    <t>李子涵</t>
  </si>
  <si>
    <t>140729********0033</t>
  </si>
  <si>
    <t>李子慧</t>
  </si>
  <si>
    <t>431022********0205</t>
  </si>
  <si>
    <t>李子艺</t>
  </si>
  <si>
    <t>140525********9377</t>
  </si>
  <si>
    <t>廖嘉明</t>
  </si>
  <si>
    <t>430422********0416</t>
  </si>
  <si>
    <t>凌佳睿</t>
  </si>
  <si>
    <t>420321********0149</t>
  </si>
  <si>
    <t>刘怀远</t>
  </si>
  <si>
    <t>350206********0014</t>
  </si>
  <si>
    <t>刘雅鑫</t>
  </si>
  <si>
    <t>150929********2427</t>
  </si>
  <si>
    <t>刘曜玮</t>
  </si>
  <si>
    <t>130503********1213</t>
  </si>
  <si>
    <t>刘宇轩</t>
  </si>
  <si>
    <t>420117********4711</t>
  </si>
  <si>
    <t>柳瀚文</t>
  </si>
  <si>
    <t>360502********1310</t>
  </si>
  <si>
    <t>鲁言</t>
  </si>
  <si>
    <t>610322********2957</t>
  </si>
  <si>
    <t>陆壮举</t>
  </si>
  <si>
    <t>520221********4078</t>
  </si>
  <si>
    <t>罗冲</t>
  </si>
  <si>
    <t>522131********5218</t>
  </si>
  <si>
    <t>马瑞岳</t>
  </si>
  <si>
    <t>130503********0671</t>
  </si>
  <si>
    <t>马心妍</t>
  </si>
  <si>
    <t>411303********0427</t>
  </si>
  <si>
    <t>毛爱琦</t>
  </si>
  <si>
    <t>362330********3787</t>
  </si>
  <si>
    <t>孟莹滢</t>
  </si>
  <si>
    <t>411322********0024</t>
  </si>
  <si>
    <t>倪茜悦</t>
  </si>
  <si>
    <t>511024********4245</t>
  </si>
  <si>
    <t>牛艺璇</t>
  </si>
  <si>
    <t>610625********002X</t>
  </si>
  <si>
    <t>彭慧娴</t>
  </si>
  <si>
    <t>430224********0045</t>
  </si>
  <si>
    <t>钱小江</t>
  </si>
  <si>
    <t>510521********0737</t>
  </si>
  <si>
    <t>申彤乐</t>
  </si>
  <si>
    <t>610524********3222</t>
  </si>
  <si>
    <t>孙畅阳</t>
  </si>
  <si>
    <t>211103********0048</t>
  </si>
  <si>
    <t>孙婉婕</t>
  </si>
  <si>
    <t>370612********3023</t>
  </si>
  <si>
    <t>谭梦瑶</t>
  </si>
  <si>
    <t>231182********6745</t>
  </si>
  <si>
    <t>田佳乐</t>
  </si>
  <si>
    <t>341602********6651</t>
  </si>
  <si>
    <t>王春燕</t>
  </si>
  <si>
    <t>510303********352X</t>
  </si>
  <si>
    <t>王贵英</t>
  </si>
  <si>
    <t>522636********3228</t>
  </si>
  <si>
    <t>王嘉琪</t>
  </si>
  <si>
    <t>610623********2021</t>
  </si>
  <si>
    <t>王久硕</t>
  </si>
  <si>
    <t>410185********0053</t>
  </si>
  <si>
    <t>王乐</t>
  </si>
  <si>
    <t>150924********3123</t>
  </si>
  <si>
    <t>王如羽</t>
  </si>
  <si>
    <t>152525********0011</t>
  </si>
  <si>
    <t>王文欣</t>
  </si>
  <si>
    <t>341422********3421</t>
  </si>
  <si>
    <t>王馨钰</t>
  </si>
  <si>
    <t>610323********0549</t>
  </si>
  <si>
    <t>王宇佳</t>
  </si>
  <si>
    <t>410603********0047</t>
  </si>
  <si>
    <t>王子轩</t>
  </si>
  <si>
    <t>411626********3542</t>
  </si>
  <si>
    <t>文卿</t>
  </si>
  <si>
    <t>230121********0222</t>
  </si>
  <si>
    <t>吴启扬</t>
  </si>
  <si>
    <t>331024********0030</t>
  </si>
  <si>
    <t>吴卓东</t>
  </si>
  <si>
    <t>330281********221X</t>
  </si>
  <si>
    <t>辛博善</t>
  </si>
  <si>
    <t>371581********0473</t>
  </si>
  <si>
    <t>徐骏宇</t>
  </si>
  <si>
    <t>320501********7251</t>
  </si>
  <si>
    <t>薛浩楠</t>
  </si>
  <si>
    <t>150421********0612</t>
  </si>
  <si>
    <t>阎志博</t>
  </si>
  <si>
    <t>210803********3012</t>
  </si>
  <si>
    <t>晏茜</t>
  </si>
  <si>
    <t>211402********4222</t>
  </si>
  <si>
    <t>杨佳怡</t>
  </si>
  <si>
    <t>652201********6024</t>
  </si>
  <si>
    <t>杨鹏程</t>
  </si>
  <si>
    <t>520121********1831</t>
  </si>
  <si>
    <t>杨少儒</t>
  </si>
  <si>
    <t>232325********3615</t>
  </si>
  <si>
    <t>杨一鸣</t>
  </si>
  <si>
    <t>340104********3519</t>
  </si>
  <si>
    <t>杨张鲲</t>
  </si>
  <si>
    <t>650203********1811</t>
  </si>
  <si>
    <t>叶子琪</t>
  </si>
  <si>
    <t>130402********0929</t>
  </si>
  <si>
    <t>展博文</t>
  </si>
  <si>
    <t>370902********5114</t>
  </si>
  <si>
    <t>展存佛</t>
  </si>
  <si>
    <t>622223********6117</t>
  </si>
  <si>
    <t>张海阔</t>
  </si>
  <si>
    <t>130981********6611</t>
  </si>
  <si>
    <t>张静茹</t>
  </si>
  <si>
    <t>370724********6589</t>
  </si>
  <si>
    <t>张润</t>
  </si>
  <si>
    <t>411381********1225</t>
  </si>
  <si>
    <t>张阳</t>
  </si>
  <si>
    <t>330681********5850</t>
  </si>
  <si>
    <t>张梓岩</t>
  </si>
  <si>
    <t>130625********1215</t>
  </si>
  <si>
    <t>赵晨如</t>
  </si>
  <si>
    <t>210604********2529</t>
  </si>
  <si>
    <t>赵浚达</t>
  </si>
  <si>
    <t>350102********1638</t>
  </si>
  <si>
    <t>赵彦翔</t>
  </si>
  <si>
    <t>510703********0513</t>
  </si>
  <si>
    <t>郑学琰</t>
  </si>
  <si>
    <t>371423********5018</t>
  </si>
  <si>
    <t>周昱彤</t>
  </si>
  <si>
    <t>652801********7624</t>
  </si>
  <si>
    <t>朱林</t>
  </si>
  <si>
    <t>360481********4420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</si>
</sst>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theme="4" tint="0.799951170384838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5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6" borderId="5">
      <alignment vertical="center"/>
    </xf>
    <xf numFmtId="0" fontId="13" fillId="7" borderId="6">
      <alignment vertical="center"/>
    </xf>
    <xf numFmtId="0" fontId="14" fillId="7" borderId="5">
      <alignment vertical="center"/>
    </xf>
    <xf numFmtId="0" fontId="15" fillId="8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2" fillId="3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2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32423;&#23398;&#29983;&#21021;&#29256;&#25512;&#20813;&#25104;&#32489;8-3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培养方案全部课程首修成绩"/>
      <sheetName val="必修课首修成绩"/>
      <sheetName val="计算成绩"/>
      <sheetName val="原始成绩"/>
      <sheetName val="修读必修课汇总"/>
      <sheetName val="不合格门次计算"/>
      <sheetName val="优良率"/>
      <sheetName val="汇总表"/>
      <sheetName val="学生名单"/>
      <sheetName val="学术专长"/>
      <sheetName val="经济综测"/>
      <sheetName val="金融综测"/>
      <sheetName val="会计综测"/>
      <sheetName val="会计专业排名"/>
      <sheetName val="金融专业排名"/>
      <sheetName val="经济学排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C1" t="str">
            <v>姓名</v>
          </cell>
          <cell r="D1" t="str">
            <v>综合评价和学术专长成绩
（满分10分）</v>
          </cell>
        </row>
        <row r="2">
          <cell r="C2" t="str">
            <v>张悦函</v>
          </cell>
          <cell r="D2">
            <v>0.5875</v>
          </cell>
        </row>
        <row r="3">
          <cell r="C3" t="str">
            <v>张铄迪</v>
          </cell>
          <cell r="D3" t="str">
            <v>3.4</v>
          </cell>
        </row>
        <row r="4">
          <cell r="C4" t="str">
            <v>马心妍</v>
          </cell>
          <cell r="D4" t="str">
            <v>4</v>
          </cell>
        </row>
        <row r="5">
          <cell r="C5" t="str">
            <v>展博文</v>
          </cell>
          <cell r="D5" t="str">
            <v>5.275</v>
          </cell>
        </row>
        <row r="6">
          <cell r="C6" t="str">
            <v>晏茜</v>
          </cell>
          <cell r="D6" t="str">
            <v>5</v>
          </cell>
        </row>
        <row r="7">
          <cell r="C7" t="str">
            <v>颜唯实</v>
          </cell>
          <cell r="D7" t="str">
            <v>1.1648</v>
          </cell>
        </row>
        <row r="8">
          <cell r="C8" t="str">
            <v>王曦沐</v>
          </cell>
          <cell r="D8" t="str">
            <v>6.2154</v>
          </cell>
        </row>
        <row r="9">
          <cell r="C9" t="str">
            <v>孙宇晴</v>
          </cell>
          <cell r="D9" t="str">
            <v>5</v>
          </cell>
        </row>
        <row r="10">
          <cell r="C10" t="str">
            <v>毛爱琦</v>
          </cell>
          <cell r="D10" t="str">
            <v>1.7609</v>
          </cell>
        </row>
        <row r="11">
          <cell r="C11" t="str">
            <v>刘曜玮</v>
          </cell>
          <cell r="D11" t="str">
            <v>3</v>
          </cell>
        </row>
        <row r="12">
          <cell r="C12" t="str">
            <v>刘馨月</v>
          </cell>
          <cell r="D12" t="str">
            <v>2.0933</v>
          </cell>
        </row>
        <row r="13">
          <cell r="C13" t="str">
            <v>凌佳睿</v>
          </cell>
          <cell r="D13" t="str">
            <v>2.45</v>
          </cell>
        </row>
        <row r="14">
          <cell r="C14" t="str">
            <v>李岚</v>
          </cell>
          <cell r="D14" t="str">
            <v>5</v>
          </cell>
        </row>
        <row r="15">
          <cell r="C15" t="str">
            <v>王登科</v>
          </cell>
          <cell r="D15" t="str">
            <v>4</v>
          </cell>
        </row>
        <row r="16">
          <cell r="C16" t="str">
            <v>邬晨曦</v>
          </cell>
          <cell r="D16" t="str">
            <v>5</v>
          </cell>
        </row>
        <row r="17">
          <cell r="C17" t="str">
            <v>白照阳</v>
          </cell>
          <cell r="D17" t="str">
            <v>0.8</v>
          </cell>
        </row>
        <row r="18">
          <cell r="C18" t="str">
            <v>张润</v>
          </cell>
          <cell r="D18" t="str">
            <v>0.3</v>
          </cell>
        </row>
        <row r="19">
          <cell r="C19" t="str">
            <v>何璐伊</v>
          </cell>
          <cell r="D19">
            <v>4</v>
          </cell>
        </row>
        <row r="20">
          <cell r="C20" t="str">
            <v>谷亦娴</v>
          </cell>
          <cell r="D20" t="str">
            <v>4.4</v>
          </cell>
        </row>
        <row r="21">
          <cell r="C21" t="str">
            <v>刘怀远</v>
          </cell>
          <cell r="D21" t="str">
            <v>1.5</v>
          </cell>
        </row>
        <row r="22">
          <cell r="C22" t="str">
            <v>陈国娜</v>
          </cell>
          <cell r="D22" t="str">
            <v>5.6</v>
          </cell>
        </row>
        <row r="23">
          <cell r="C23" t="str">
            <v>周昱彤</v>
          </cell>
          <cell r="D23" t="str">
            <v>0.4739</v>
          </cell>
        </row>
      </sheetData>
      <sheetData sheetId="10">
        <row r="2">
          <cell r="B2" t="str">
            <v>姓名</v>
          </cell>
          <cell r="C2" t="str">
            <v>大一综测成绩</v>
          </cell>
          <cell r="D2" t="str">
            <v>大一综测排名</v>
          </cell>
          <cell r="E2" t="str">
            <v>大一综测排名(%)</v>
          </cell>
          <cell r="F2" t="str">
            <v>大二综测成绩</v>
          </cell>
          <cell r="G2" t="str">
            <v>大二综测排名</v>
          </cell>
          <cell r="H2" t="str">
            <v>大二综测排名(%)</v>
          </cell>
          <cell r="I2" t="str">
            <v>大三综测成绩</v>
          </cell>
          <cell r="J2" t="str">
            <v>大三综测名次</v>
          </cell>
          <cell r="K2" t="str">
            <v>大三综测排名</v>
          </cell>
          <cell r="L2" t="str">
            <v>大三综测排名(%)</v>
          </cell>
          <cell r="M2" t="str">
            <v>前三年综测总分</v>
          </cell>
          <cell r="N2" t="str">
            <v>前三学年综合测评成绩</v>
          </cell>
        </row>
        <row r="3">
          <cell r="B3" t="str">
            <v>陈国娜</v>
          </cell>
          <cell r="C3">
            <v>95.69</v>
          </cell>
          <cell r="D3" t="str">
            <v>2/62</v>
          </cell>
          <cell r="E3">
            <v>0.0323</v>
          </cell>
          <cell r="F3">
            <v>111.611</v>
          </cell>
          <cell r="G3" t="str">
            <v>1/54</v>
          </cell>
          <cell r="H3">
            <v>0.0185</v>
          </cell>
          <cell r="I3">
            <v>191.202</v>
          </cell>
          <cell r="J3">
            <v>1</v>
          </cell>
          <cell r="K3">
            <v>0.0175438596491228</v>
          </cell>
          <cell r="L3">
            <v>0.0175438596491228</v>
          </cell>
          <cell r="M3">
            <v>398.503</v>
          </cell>
          <cell r="N3">
            <v>100</v>
          </cell>
        </row>
        <row r="4">
          <cell r="B4" t="str">
            <v>王登科</v>
          </cell>
          <cell r="C4">
            <v>93.221</v>
          </cell>
          <cell r="D4" t="str">
            <v>3/62</v>
          </cell>
          <cell r="E4">
            <v>0.0484</v>
          </cell>
          <cell r="F4">
            <v>110.043</v>
          </cell>
          <cell r="G4" t="str">
            <v>2/54</v>
          </cell>
          <cell r="H4">
            <v>0.037</v>
          </cell>
          <cell r="I4">
            <v>151.026</v>
          </cell>
          <cell r="J4">
            <v>2</v>
          </cell>
          <cell r="K4" t="str">
            <v>2/57</v>
          </cell>
          <cell r="L4">
            <v>0.0350877192982456</v>
          </cell>
          <cell r="M4">
            <v>354.29</v>
          </cell>
          <cell r="N4">
            <v>88.905227815098</v>
          </cell>
        </row>
        <row r="5">
          <cell r="B5" t="str">
            <v>孙宇晴</v>
          </cell>
          <cell r="C5">
            <v>96.327</v>
          </cell>
          <cell r="D5" t="str">
            <v>1/62</v>
          </cell>
          <cell r="E5">
            <v>0.0161</v>
          </cell>
          <cell r="F5">
            <v>107.015</v>
          </cell>
          <cell r="G5" t="str">
            <v>3/54</v>
          </cell>
          <cell r="H5">
            <v>0.0556</v>
          </cell>
          <cell r="I5">
            <v>149.083857142857</v>
          </cell>
          <cell r="J5">
            <v>3</v>
          </cell>
          <cell r="K5" t="str">
            <v>3/57</v>
          </cell>
          <cell r="L5">
            <v>0.0526315789473684</v>
          </cell>
          <cell r="M5">
            <v>352.425857142857</v>
          </cell>
          <cell r="N5">
            <v>88.4374414101919</v>
          </cell>
        </row>
        <row r="6">
          <cell r="B6" t="str">
            <v>王曦沐</v>
          </cell>
          <cell r="C6">
            <v>93.023</v>
          </cell>
          <cell r="D6" t="str">
            <v>6/62</v>
          </cell>
          <cell r="E6">
            <v>0.0968</v>
          </cell>
          <cell r="F6">
            <v>103.054</v>
          </cell>
          <cell r="G6" t="str">
            <v>4/54</v>
          </cell>
          <cell r="H6">
            <v>0.0741</v>
          </cell>
          <cell r="I6">
            <v>117.883714285714</v>
          </cell>
          <cell r="J6">
            <v>4</v>
          </cell>
          <cell r="K6">
            <v>0.0701754385964912</v>
          </cell>
          <cell r="L6">
            <v>0.0701754385964912</v>
          </cell>
          <cell r="M6">
            <v>313.960714285714</v>
          </cell>
          <cell r="N6">
            <v>78.7850315520119</v>
          </cell>
        </row>
        <row r="7">
          <cell r="B7" t="str">
            <v>张笑冉</v>
          </cell>
          <cell r="C7">
            <v>92.141</v>
          </cell>
          <cell r="D7" t="str">
            <v>8/62</v>
          </cell>
          <cell r="E7">
            <v>0.129</v>
          </cell>
          <cell r="F7">
            <v>101.596</v>
          </cell>
          <cell r="G7" t="str">
            <v>5/54</v>
          </cell>
          <cell r="H7">
            <v>0.0926</v>
          </cell>
          <cell r="I7">
            <v>96.3161428571429</v>
          </cell>
          <cell r="J7">
            <v>7</v>
          </cell>
          <cell r="K7" t="str">
            <v>7/57</v>
          </cell>
          <cell r="L7">
            <v>0.12280701754386</v>
          </cell>
          <cell r="M7">
            <v>290.053142857143</v>
          </cell>
          <cell r="N7">
            <v>72.7856861446822</v>
          </cell>
        </row>
        <row r="8">
          <cell r="B8" t="str">
            <v>谷亦娴</v>
          </cell>
          <cell r="C8">
            <v>91.37</v>
          </cell>
          <cell r="D8" t="str">
            <v>11/62</v>
          </cell>
          <cell r="E8">
            <v>0.1774</v>
          </cell>
          <cell r="F8">
            <v>93.121</v>
          </cell>
          <cell r="G8" t="str">
            <v>7/54</v>
          </cell>
          <cell r="H8">
            <v>0.1296</v>
          </cell>
          <cell r="I8">
            <v>101.953506493506</v>
          </cell>
          <cell r="J8">
            <v>5</v>
          </cell>
          <cell r="K8">
            <v>0.087719298245614</v>
          </cell>
          <cell r="L8">
            <v>0.087719298245614</v>
          </cell>
          <cell r="M8">
            <v>286.444506493506</v>
          </cell>
          <cell r="N8">
            <v>71.8801380399912</v>
          </cell>
        </row>
        <row r="9">
          <cell r="B9" t="str">
            <v>张瑜宽</v>
          </cell>
          <cell r="C9">
            <v>92.709</v>
          </cell>
          <cell r="D9" t="str">
            <v>7/62</v>
          </cell>
          <cell r="E9">
            <v>0.1129</v>
          </cell>
          <cell r="F9">
            <v>95.529</v>
          </cell>
          <cell r="G9" t="str">
            <v>6/54</v>
          </cell>
          <cell r="H9">
            <v>0.1111</v>
          </cell>
          <cell r="I9">
            <v>90.2993571428571</v>
          </cell>
          <cell r="J9">
            <v>27</v>
          </cell>
          <cell r="K9" t="str">
            <v>27/57</v>
          </cell>
          <cell r="L9">
            <v>0.473684210526316</v>
          </cell>
          <cell r="M9">
            <v>278.537357142857</v>
          </cell>
          <cell r="N9">
            <v>69.8959247842192</v>
          </cell>
        </row>
        <row r="10">
          <cell r="B10" t="str">
            <v>颜唯实</v>
          </cell>
          <cell r="C10">
            <v>89.413</v>
          </cell>
          <cell r="D10" t="str">
            <v>18/62</v>
          </cell>
          <cell r="E10">
            <v>0.2903</v>
          </cell>
          <cell r="F10">
            <v>88.991</v>
          </cell>
          <cell r="G10" t="str">
            <v>17/54</v>
          </cell>
          <cell r="H10">
            <v>0.3148</v>
          </cell>
          <cell r="I10">
            <v>98.0783617021277</v>
          </cell>
          <cell r="J10">
            <v>6</v>
          </cell>
          <cell r="K10" t="str">
            <v>6/57</v>
          </cell>
          <cell r="L10">
            <v>0.105263157894737</v>
          </cell>
          <cell r="M10">
            <v>276.482361702128</v>
          </cell>
          <cell r="N10">
            <v>69.3802459961726</v>
          </cell>
        </row>
        <row r="11">
          <cell r="B11" t="str">
            <v>刘薇</v>
          </cell>
          <cell r="C11">
            <v>85.76</v>
          </cell>
          <cell r="D11" t="str">
            <v>31/62</v>
          </cell>
          <cell r="E11">
            <v>0.5</v>
          </cell>
          <cell r="F11">
            <v>92.221</v>
          </cell>
          <cell r="G11" t="str">
            <v>10/54</v>
          </cell>
          <cell r="H11">
            <v>0.1852</v>
          </cell>
          <cell r="I11">
            <v>94.7685714285715</v>
          </cell>
          <cell r="J11">
            <v>10</v>
          </cell>
          <cell r="K11">
            <v>0.175438596491228</v>
          </cell>
          <cell r="L11">
            <v>0.175438596491228</v>
          </cell>
          <cell r="M11">
            <v>272.749571428571</v>
          </cell>
          <cell r="N11">
            <v>68.4435428161322</v>
          </cell>
        </row>
        <row r="12">
          <cell r="B12" t="str">
            <v>李颖</v>
          </cell>
          <cell r="C12">
            <v>86.644</v>
          </cell>
          <cell r="D12" t="str">
            <v>27/62</v>
          </cell>
          <cell r="E12">
            <v>0.4355</v>
          </cell>
          <cell r="F12">
            <v>90.337</v>
          </cell>
          <cell r="G12" t="str">
            <v>13/54</v>
          </cell>
          <cell r="H12">
            <v>0.2407</v>
          </cell>
          <cell r="I12">
            <v>94.7785714285715</v>
          </cell>
          <cell r="J12">
            <v>9</v>
          </cell>
          <cell r="K12" t="str">
            <v>9/57</v>
          </cell>
          <cell r="L12">
            <v>0.157894736842105</v>
          </cell>
          <cell r="M12">
            <v>271.759571428571</v>
          </cell>
          <cell r="N12">
            <v>68.1951130677991</v>
          </cell>
        </row>
        <row r="13">
          <cell r="B13" t="str">
            <v>王俊杰</v>
          </cell>
          <cell r="C13">
            <v>86.677</v>
          </cell>
          <cell r="D13" t="str">
            <v>26/62</v>
          </cell>
          <cell r="E13">
            <v>0.4194</v>
          </cell>
          <cell r="F13">
            <v>92.768</v>
          </cell>
          <cell r="G13" t="str">
            <v>8/54</v>
          </cell>
          <cell r="H13">
            <v>0.1481</v>
          </cell>
          <cell r="I13">
            <v>92.1575</v>
          </cell>
          <cell r="J13">
            <v>18</v>
          </cell>
          <cell r="K13" t="str">
            <v>18/57</v>
          </cell>
          <cell r="L13">
            <v>0.315789473684211</v>
          </cell>
          <cell r="M13">
            <v>271.6025</v>
          </cell>
          <cell r="N13">
            <v>68.1556976986371</v>
          </cell>
        </row>
        <row r="14">
          <cell r="B14" t="str">
            <v>任凤仪</v>
          </cell>
          <cell r="C14">
            <v>86.029</v>
          </cell>
          <cell r="D14" t="str">
            <v>30/62</v>
          </cell>
          <cell r="E14">
            <v>0.4839</v>
          </cell>
          <cell r="F14">
            <v>90.512</v>
          </cell>
          <cell r="G14" t="str">
            <v>12/54</v>
          </cell>
          <cell r="H14">
            <v>0.2222</v>
          </cell>
          <cell r="I14">
            <v>94.9888571428572</v>
          </cell>
          <cell r="J14">
            <v>8</v>
          </cell>
          <cell r="K14">
            <v>0.140350877192982</v>
          </cell>
          <cell r="L14">
            <v>0.140350877192982</v>
          </cell>
          <cell r="M14">
            <v>271.529857142857</v>
          </cell>
          <cell r="N14">
            <v>68.1374687625582</v>
          </cell>
        </row>
        <row r="15">
          <cell r="B15" t="str">
            <v>魏新岳</v>
          </cell>
          <cell r="C15">
            <v>88.498</v>
          </cell>
          <cell r="D15" t="str">
            <v>20/62</v>
          </cell>
          <cell r="E15">
            <v>0.3226</v>
          </cell>
          <cell r="F15">
            <v>88.618</v>
          </cell>
          <cell r="G15" t="str">
            <v>19/54</v>
          </cell>
          <cell r="H15">
            <v>0.3519</v>
          </cell>
          <cell r="I15">
            <v>94.1753191489362</v>
          </cell>
          <cell r="J15">
            <v>13</v>
          </cell>
          <cell r="K15">
            <v>0.228070175438596</v>
          </cell>
          <cell r="L15">
            <v>0.228070175438596</v>
          </cell>
          <cell r="M15">
            <v>271.291319148936</v>
          </cell>
          <cell r="N15">
            <v>68.0776102435706</v>
          </cell>
        </row>
        <row r="16">
          <cell r="B16" t="str">
            <v>杨世垚</v>
          </cell>
          <cell r="C16">
            <v>89.838</v>
          </cell>
          <cell r="D16" t="str">
            <v>17/62</v>
          </cell>
          <cell r="E16">
            <v>0.2742</v>
          </cell>
          <cell r="F16">
            <v>86.375</v>
          </cell>
          <cell r="G16" t="str">
            <v>27/54</v>
          </cell>
          <cell r="H16">
            <v>0.5</v>
          </cell>
          <cell r="I16">
            <v>94.4061538461539</v>
          </cell>
          <cell r="J16">
            <v>11</v>
          </cell>
          <cell r="K16" t="str">
            <v>11/57</v>
          </cell>
          <cell r="L16">
            <v>0.192982456140351</v>
          </cell>
          <cell r="M16">
            <v>270.619153846154</v>
          </cell>
          <cell r="N16">
            <v>67.9089376607338</v>
          </cell>
        </row>
        <row r="17">
          <cell r="B17" t="str">
            <v>胡晓曦</v>
          </cell>
          <cell r="C17">
            <v>90.319</v>
          </cell>
          <cell r="D17" t="str">
            <v>14/62</v>
          </cell>
          <cell r="E17">
            <v>0.2258</v>
          </cell>
          <cell r="F17">
            <v>88.014</v>
          </cell>
          <cell r="G17" t="str">
            <v>25/54</v>
          </cell>
          <cell r="H17">
            <v>0.463</v>
          </cell>
          <cell r="I17">
            <v>92.1815555555555</v>
          </cell>
          <cell r="J17">
            <v>17</v>
          </cell>
          <cell r="K17" t="str">
            <v>17/57</v>
          </cell>
          <cell r="L17">
            <v>0.298245614035088</v>
          </cell>
          <cell r="M17">
            <v>270.514555555555</v>
          </cell>
          <cell r="N17">
            <v>67.8826898556737</v>
          </cell>
        </row>
        <row r="18">
          <cell r="B18" t="str">
            <v>宗文轩</v>
          </cell>
          <cell r="C18">
            <v>86.541</v>
          </cell>
          <cell r="D18" t="str">
            <v>28/62</v>
          </cell>
          <cell r="E18">
            <v>0.4516</v>
          </cell>
          <cell r="F18">
            <v>91.148</v>
          </cell>
          <cell r="G18" t="str">
            <v>11/54</v>
          </cell>
          <cell r="H18">
            <v>0.2037</v>
          </cell>
          <cell r="I18">
            <v>91.4985714285714</v>
          </cell>
          <cell r="J18">
            <v>22</v>
          </cell>
          <cell r="K18">
            <v>0.385964912280702</v>
          </cell>
          <cell r="L18">
            <v>0.385964912280702</v>
          </cell>
          <cell r="M18">
            <v>269.187571428571</v>
          </cell>
          <cell r="N18">
            <v>67.5496976004124</v>
          </cell>
        </row>
        <row r="19">
          <cell r="B19" t="str">
            <v>高畅</v>
          </cell>
          <cell r="C19">
            <v>84.972</v>
          </cell>
          <cell r="D19" t="str">
            <v>33/62</v>
          </cell>
          <cell r="E19">
            <v>0.5323</v>
          </cell>
          <cell r="F19">
            <v>89.375</v>
          </cell>
          <cell r="G19" t="str">
            <v>15/54</v>
          </cell>
          <cell r="H19">
            <v>0.2778</v>
          </cell>
          <cell r="I19">
            <v>93.475873015873</v>
          </cell>
          <cell r="J19">
            <v>14</v>
          </cell>
          <cell r="K19" t="str">
            <v>14/57</v>
          </cell>
          <cell r="L19">
            <v>0.245614035087719</v>
          </cell>
          <cell r="M19">
            <v>267.822873015873</v>
          </cell>
          <cell r="N19">
            <v>67.2072413547384</v>
          </cell>
        </row>
        <row r="20">
          <cell r="B20" t="str">
            <v>吴梦甜</v>
          </cell>
          <cell r="C20">
            <v>84.6</v>
          </cell>
          <cell r="D20" t="str">
            <v>38/62</v>
          </cell>
          <cell r="E20">
            <v>0.6129</v>
          </cell>
          <cell r="F20">
            <v>88.594</v>
          </cell>
          <cell r="G20" t="str">
            <v>20/54</v>
          </cell>
          <cell r="H20">
            <v>0.3704</v>
          </cell>
          <cell r="I20">
            <v>94.2877142857143</v>
          </cell>
          <cell r="J20">
            <v>12</v>
          </cell>
          <cell r="K20" t="str">
            <v>12/57</v>
          </cell>
          <cell r="L20">
            <v>0.210526315789474</v>
          </cell>
          <cell r="M20">
            <v>267.481714285714</v>
          </cell>
          <cell r="N20">
            <v>67.1216312764808</v>
          </cell>
        </row>
        <row r="21">
          <cell r="B21" t="str">
            <v>汪存旭</v>
          </cell>
          <cell r="C21">
            <v>87.365</v>
          </cell>
          <cell r="D21" t="str">
            <v>23/62</v>
          </cell>
          <cell r="E21">
            <v>0.371</v>
          </cell>
          <cell r="F21">
            <v>88.529</v>
          </cell>
          <cell r="G21" t="str">
            <v>22/54</v>
          </cell>
          <cell r="H21">
            <v>0.4074</v>
          </cell>
          <cell r="I21">
            <v>91.4051428571428</v>
          </cell>
          <cell r="J21">
            <v>23</v>
          </cell>
          <cell r="K21">
            <v>0.403508771929825</v>
          </cell>
          <cell r="L21">
            <v>0.403508771929825</v>
          </cell>
          <cell r="M21">
            <v>267.299142857143</v>
          </cell>
          <cell r="N21">
            <v>67.0758169592557</v>
          </cell>
        </row>
        <row r="22">
          <cell r="B22" t="str">
            <v>陈奕旭</v>
          </cell>
          <cell r="C22">
            <v>84.62</v>
          </cell>
          <cell r="D22" t="str">
            <v>37/62</v>
          </cell>
          <cell r="E22">
            <v>0.5968</v>
          </cell>
          <cell r="F22">
            <v>90.196</v>
          </cell>
          <cell r="G22" t="str">
            <v>14/54</v>
          </cell>
          <cell r="H22">
            <v>0.2593</v>
          </cell>
          <cell r="I22">
            <v>92.46</v>
          </cell>
          <cell r="J22">
            <v>15</v>
          </cell>
          <cell r="K22" t="str">
            <v>15/57</v>
          </cell>
          <cell r="L22">
            <v>0.263157894736842</v>
          </cell>
          <cell r="M22">
            <v>267.276</v>
          </cell>
          <cell r="N22">
            <v>67.0700095105934</v>
          </cell>
        </row>
        <row r="23">
          <cell r="B23" t="str">
            <v>刘力溪</v>
          </cell>
          <cell r="C23">
            <v>87.3</v>
          </cell>
          <cell r="D23" t="str">
            <v>24/62</v>
          </cell>
          <cell r="E23">
            <v>0.3871</v>
          </cell>
          <cell r="F23">
            <v>88.591</v>
          </cell>
          <cell r="G23" t="str">
            <v>21/54</v>
          </cell>
          <cell r="H23">
            <v>0.3889</v>
          </cell>
          <cell r="I23">
            <v>89.3089285714285</v>
          </cell>
          <cell r="J23">
            <v>29</v>
          </cell>
          <cell r="K23">
            <v>0.508771929824561</v>
          </cell>
          <cell r="L23">
            <v>0.508771929824561</v>
          </cell>
          <cell r="M23">
            <v>265.199928571428</v>
          </cell>
          <cell r="N23">
            <v>66.5490419322887</v>
          </cell>
        </row>
        <row r="24">
          <cell r="B24" t="str">
            <v>张晴</v>
          </cell>
          <cell r="C24">
            <v>87.84</v>
          </cell>
          <cell r="D24" t="str">
            <v>21/62</v>
          </cell>
          <cell r="E24">
            <v>0.3387</v>
          </cell>
          <cell r="F24">
            <v>84.617</v>
          </cell>
          <cell r="G24" t="str">
            <v>33/54</v>
          </cell>
          <cell r="H24">
            <v>0.6111</v>
          </cell>
          <cell r="I24">
            <v>92.4264285714286</v>
          </cell>
          <cell r="J24">
            <v>16</v>
          </cell>
          <cell r="K24">
            <v>0.280701754385965</v>
          </cell>
          <cell r="L24">
            <v>0.280701754385965</v>
          </cell>
          <cell r="M24">
            <v>264.883428571429</v>
          </cell>
          <cell r="N24">
            <v>66.4696196945641</v>
          </cell>
        </row>
        <row r="25">
          <cell r="B25" t="str">
            <v>祁含睿</v>
          </cell>
          <cell r="C25">
            <v>90.082</v>
          </cell>
          <cell r="D25" t="str">
            <v>16/62</v>
          </cell>
          <cell r="E25">
            <v>0.2581</v>
          </cell>
          <cell r="F25">
            <v>86.293</v>
          </cell>
          <cell r="G25" t="str">
            <v>28/54</v>
          </cell>
          <cell r="H25">
            <v>0.5185</v>
          </cell>
          <cell r="I25">
            <v>88.2702325581395</v>
          </cell>
          <cell r="J25">
            <v>30</v>
          </cell>
          <cell r="K25" t="str">
            <v>30/57</v>
          </cell>
          <cell r="L25">
            <v>0.526315789473684</v>
          </cell>
          <cell r="M25">
            <v>264.645232558139</v>
          </cell>
          <cell r="N25">
            <v>66.4098469919021</v>
          </cell>
        </row>
        <row r="26">
          <cell r="B26" t="str">
            <v>粟梓晋</v>
          </cell>
          <cell r="C26">
            <v>86.689</v>
          </cell>
          <cell r="D26" t="str">
            <v>25/62</v>
          </cell>
          <cell r="E26">
            <v>0.4032</v>
          </cell>
          <cell r="F26">
            <v>89.348</v>
          </cell>
          <cell r="G26" t="str">
            <v>16/54</v>
          </cell>
          <cell r="H26">
            <v>0.2963</v>
          </cell>
          <cell r="I26">
            <v>87.8831428571428</v>
          </cell>
          <cell r="J26">
            <v>31</v>
          </cell>
          <cell r="K26">
            <v>0.543859649122807</v>
          </cell>
          <cell r="L26">
            <v>0.543859649122807</v>
          </cell>
          <cell r="M26">
            <v>263.920142857143</v>
          </cell>
          <cell r="N26">
            <v>66.2278936061065</v>
          </cell>
        </row>
        <row r="27">
          <cell r="B27" t="str">
            <v>李佳琪</v>
          </cell>
          <cell r="C27">
            <v>89.213</v>
          </cell>
          <cell r="D27" t="str">
            <v>19/62</v>
          </cell>
          <cell r="E27">
            <v>0.3065</v>
          </cell>
          <cell r="F27">
            <v>83.35</v>
          </cell>
          <cell r="G27" t="str">
            <v>36/54</v>
          </cell>
          <cell r="H27">
            <v>0.6667</v>
          </cell>
          <cell r="I27">
            <v>90.8675555555555</v>
          </cell>
          <cell r="J27">
            <v>25</v>
          </cell>
          <cell r="K27" t="str">
            <v>25/57</v>
          </cell>
          <cell r="L27">
            <v>0.43859649122807</v>
          </cell>
          <cell r="M27">
            <v>263.430555555555</v>
          </cell>
          <cell r="N27">
            <v>66.1050369898233</v>
          </cell>
        </row>
        <row r="28">
          <cell r="B28" t="str">
            <v>黄文伟</v>
          </cell>
          <cell r="C28">
            <v>82.551</v>
          </cell>
          <cell r="D28" t="str">
            <v>42/62</v>
          </cell>
          <cell r="E28">
            <v>0.6774</v>
          </cell>
          <cell r="F28">
            <v>88.378</v>
          </cell>
          <cell r="G28" t="str">
            <v>23/54</v>
          </cell>
          <cell r="H28">
            <v>0.4259</v>
          </cell>
          <cell r="I28">
            <v>91.6697142857143</v>
          </cell>
          <cell r="J28">
            <v>20</v>
          </cell>
          <cell r="K28">
            <v>0.350877192982456</v>
          </cell>
          <cell r="L28">
            <v>0.350877192982456</v>
          </cell>
          <cell r="M28">
            <v>262.598714285714</v>
          </cell>
          <cell r="N28">
            <v>65.8962954571771</v>
          </cell>
        </row>
        <row r="29">
          <cell r="B29" t="str">
            <v>尚文龙</v>
          </cell>
          <cell r="C29">
            <v>81.959</v>
          </cell>
          <cell r="D29" t="str">
            <v>46/62</v>
          </cell>
          <cell r="E29">
            <v>0.7419</v>
          </cell>
          <cell r="F29">
            <v>87.736</v>
          </cell>
          <cell r="G29" t="str">
            <v>26/54</v>
          </cell>
          <cell r="H29">
            <v>0.4815</v>
          </cell>
          <cell r="I29">
            <v>91.74</v>
          </cell>
          <cell r="J29">
            <v>19</v>
          </cell>
          <cell r="K29" t="str">
            <v>19/57</v>
          </cell>
          <cell r="L29">
            <v>0.333333333333333</v>
          </cell>
          <cell r="M29">
            <v>261.435</v>
          </cell>
          <cell r="N29">
            <v>65.6042739954279</v>
          </cell>
        </row>
        <row r="30">
          <cell r="B30" t="str">
            <v>齐一麟</v>
          </cell>
          <cell r="C30">
            <v>82.124</v>
          </cell>
          <cell r="D30" t="str">
            <v>44/62</v>
          </cell>
          <cell r="E30">
            <v>0.7097</v>
          </cell>
          <cell r="F30">
            <v>88.741</v>
          </cell>
          <cell r="G30" t="str">
            <v>18/54</v>
          </cell>
          <cell r="H30">
            <v>0.3333</v>
          </cell>
          <cell r="I30">
            <v>90.2148571428571</v>
          </cell>
          <cell r="J30">
            <v>28</v>
          </cell>
          <cell r="K30" t="str">
            <v>28/57</v>
          </cell>
          <cell r="L30">
            <v>0.491228070175439</v>
          </cell>
          <cell r="M30">
            <v>261.079857142857</v>
          </cell>
          <cell r="N30">
            <v>65.5151547523751</v>
          </cell>
        </row>
        <row r="31">
          <cell r="B31" t="str">
            <v>褚洪聪</v>
          </cell>
          <cell r="C31">
            <v>93.13</v>
          </cell>
          <cell r="D31" t="str">
            <v>4/62</v>
          </cell>
          <cell r="E31">
            <v>0.0645</v>
          </cell>
          <cell r="F31">
            <v>92.639</v>
          </cell>
          <cell r="G31" t="str">
            <v>9/54</v>
          </cell>
          <cell r="H31">
            <v>0.1667</v>
          </cell>
          <cell r="I31">
            <v>75.1074509803921</v>
          </cell>
          <cell r="J31">
            <v>48</v>
          </cell>
          <cell r="K31" t="str">
            <v>48/57</v>
          </cell>
          <cell r="L31">
            <v>0.842105263157895</v>
          </cell>
          <cell r="M31">
            <v>260.876450980392</v>
          </cell>
          <cell r="N31">
            <v>65.4641121849502</v>
          </cell>
        </row>
        <row r="32">
          <cell r="B32" t="str">
            <v>兴达</v>
          </cell>
          <cell r="C32">
            <v>83.725</v>
          </cell>
          <cell r="D32" t="str">
            <v>40/62</v>
          </cell>
          <cell r="E32">
            <v>0.6452</v>
          </cell>
          <cell r="F32">
            <v>86.042</v>
          </cell>
          <cell r="G32" t="str">
            <v>29/54</v>
          </cell>
          <cell r="H32">
            <v>0.537</v>
          </cell>
          <cell r="I32">
            <v>91.0114285714286</v>
          </cell>
          <cell r="J32">
            <v>24</v>
          </cell>
          <cell r="K32" t="str">
            <v>24/57</v>
          </cell>
          <cell r="L32">
            <v>0.421052631578947</v>
          </cell>
          <cell r="M32">
            <v>260.778428571429</v>
          </cell>
          <cell r="N32">
            <v>65.4395145259706</v>
          </cell>
        </row>
        <row r="33">
          <cell r="B33" t="str">
            <v>马欣悦</v>
          </cell>
          <cell r="C33">
            <v>84.714</v>
          </cell>
          <cell r="D33" t="str">
            <v>36/62</v>
          </cell>
          <cell r="E33">
            <v>0.5806</v>
          </cell>
          <cell r="F33">
            <v>88.263</v>
          </cell>
          <cell r="G33" t="str">
            <v>24/54</v>
          </cell>
          <cell r="H33">
            <v>0.4444</v>
          </cell>
          <cell r="I33">
            <v>87.3314285714285</v>
          </cell>
          <cell r="J33">
            <v>33</v>
          </cell>
          <cell r="K33" t="str">
            <v>33/57</v>
          </cell>
          <cell r="L33">
            <v>0.578947368421053</v>
          </cell>
          <cell r="M33">
            <v>260.308428571429</v>
          </cell>
          <cell r="N33">
            <v>65.3215731302973</v>
          </cell>
        </row>
        <row r="34">
          <cell r="B34" t="str">
            <v>秦智</v>
          </cell>
          <cell r="C34">
            <v>84.354</v>
          </cell>
          <cell r="D34" t="str">
            <v>39/62</v>
          </cell>
          <cell r="E34">
            <v>0.629</v>
          </cell>
          <cell r="F34">
            <v>85.278</v>
          </cell>
          <cell r="G34" t="str">
            <v>31/54</v>
          </cell>
          <cell r="H34">
            <v>0.5741</v>
          </cell>
          <cell r="I34">
            <v>90.4068571428572</v>
          </cell>
          <cell r="J34">
            <v>26</v>
          </cell>
          <cell r="K34">
            <v>0.456140350877193</v>
          </cell>
          <cell r="L34">
            <v>0.456140350877193</v>
          </cell>
          <cell r="M34">
            <v>260.038857142857</v>
          </cell>
          <cell r="N34">
            <v>65.2539271079157</v>
          </cell>
        </row>
        <row r="35">
          <cell r="B35" t="str">
            <v>任浩威</v>
          </cell>
          <cell r="C35">
            <v>82.066</v>
          </cell>
          <cell r="D35" t="str">
            <v>45/62</v>
          </cell>
          <cell r="E35">
            <v>0.7258</v>
          </cell>
          <cell r="F35">
            <v>85.938</v>
          </cell>
          <cell r="G35" t="str">
            <v>30/54</v>
          </cell>
          <cell r="H35">
            <v>0.5556</v>
          </cell>
          <cell r="I35">
            <v>91.5128571428572</v>
          </cell>
          <cell r="J35">
            <v>21</v>
          </cell>
          <cell r="K35" t="str">
            <v>21/57</v>
          </cell>
          <cell r="L35">
            <v>0.368421052631579</v>
          </cell>
          <cell r="M35">
            <v>259.516857142857</v>
          </cell>
          <cell r="N35">
            <v>65.1229368769764</v>
          </cell>
        </row>
        <row r="36">
          <cell r="B36" t="str">
            <v>王博</v>
          </cell>
          <cell r="C36">
            <v>82.374</v>
          </cell>
          <cell r="D36" t="str">
            <v>43/62</v>
          </cell>
          <cell r="E36">
            <v>0.6935</v>
          </cell>
          <cell r="F36">
            <v>82.743</v>
          </cell>
          <cell r="G36" t="str">
            <v>38/54</v>
          </cell>
          <cell r="H36">
            <v>0.7037</v>
          </cell>
          <cell r="I36">
            <v>87.5936428571428</v>
          </cell>
          <cell r="J36">
            <v>32</v>
          </cell>
          <cell r="K36">
            <v>0.56140350877193</v>
          </cell>
          <cell r="L36">
            <v>0.56140350877193</v>
          </cell>
          <cell r="M36">
            <v>252.710642857143</v>
          </cell>
          <cell r="N36">
            <v>63.4149913192982</v>
          </cell>
        </row>
        <row r="37">
          <cell r="B37" t="str">
            <v>龚菁</v>
          </cell>
          <cell r="C37">
            <v>89.4473</v>
          </cell>
          <cell r="D37" t="str">
            <v>31/63</v>
          </cell>
          <cell r="E37">
            <v>0.4921</v>
          </cell>
          <cell r="F37">
            <v>76.037</v>
          </cell>
          <cell r="G37" t="str">
            <v>43/54</v>
          </cell>
          <cell r="H37">
            <v>0.7963</v>
          </cell>
          <cell r="I37">
            <v>81.7732678132678</v>
          </cell>
          <cell r="J37">
            <v>37</v>
          </cell>
          <cell r="K37">
            <v>0.649122807017544</v>
          </cell>
          <cell r="L37">
            <v>0.649122807017544</v>
          </cell>
          <cell r="M37">
            <v>247.257567813268</v>
          </cell>
          <cell r="N37">
            <v>62.0466013589027</v>
          </cell>
        </row>
        <row r="38">
          <cell r="B38" t="str">
            <v>薛希鹏</v>
          </cell>
          <cell r="C38">
            <v>84.721</v>
          </cell>
          <cell r="D38" t="str">
            <v>35/62</v>
          </cell>
          <cell r="E38">
            <v>0.5645</v>
          </cell>
          <cell r="F38">
            <v>84.772</v>
          </cell>
          <cell r="G38" t="str">
            <v>32/54</v>
          </cell>
          <cell r="H38">
            <v>0.5926</v>
          </cell>
          <cell r="I38">
            <v>75.9603571428572</v>
          </cell>
          <cell r="J38">
            <v>44</v>
          </cell>
          <cell r="K38">
            <v>0.771929824561403</v>
          </cell>
          <cell r="L38">
            <v>0.771929824561403</v>
          </cell>
          <cell r="M38">
            <v>245.453357142857</v>
          </cell>
          <cell r="N38">
            <v>61.5938542853773</v>
          </cell>
        </row>
        <row r="39">
          <cell r="B39" t="str">
            <v>刘亦菲</v>
          </cell>
          <cell r="C39">
            <v>78.479</v>
          </cell>
          <cell r="D39" t="str">
            <v>50/62</v>
          </cell>
          <cell r="E39">
            <v>0.8065</v>
          </cell>
          <cell r="F39">
            <v>83.296</v>
          </cell>
          <cell r="G39" t="str">
            <v>37/54</v>
          </cell>
          <cell r="H39">
            <v>0.6852</v>
          </cell>
          <cell r="I39">
            <v>81.0497857142857</v>
          </cell>
          <cell r="J39">
            <v>35</v>
          </cell>
          <cell r="K39">
            <v>0.614035087719298</v>
          </cell>
          <cell r="L39">
            <v>0.614035087719298</v>
          </cell>
          <cell r="M39">
            <v>242.824785714286</v>
          </cell>
          <cell r="N39">
            <v>60.9342428323716</v>
          </cell>
        </row>
        <row r="40">
          <cell r="B40" t="str">
            <v>陈子禄</v>
          </cell>
          <cell r="C40">
            <v>82.89</v>
          </cell>
          <cell r="D40" t="str">
            <v>41/62</v>
          </cell>
          <cell r="E40">
            <v>0.6613</v>
          </cell>
          <cell r="F40">
            <v>83.373</v>
          </cell>
          <cell r="G40" t="str">
            <v>35/54</v>
          </cell>
          <cell r="H40">
            <v>0.6481</v>
          </cell>
          <cell r="I40">
            <v>76.4826666666666</v>
          </cell>
          <cell r="J40">
            <v>41</v>
          </cell>
          <cell r="K40">
            <v>0.719298245614035</v>
          </cell>
          <cell r="L40">
            <v>0.719298245614035</v>
          </cell>
          <cell r="M40">
            <v>242.745666666667</v>
          </cell>
          <cell r="N40">
            <v>60.9143887666257</v>
          </cell>
        </row>
        <row r="41">
          <cell r="B41" t="str">
            <v>陈凯彬</v>
          </cell>
          <cell r="C41">
            <v>81.665</v>
          </cell>
          <cell r="D41" t="str">
            <v>47/62</v>
          </cell>
          <cell r="E41">
            <v>0.7581</v>
          </cell>
          <cell r="F41">
            <v>83.862</v>
          </cell>
          <cell r="G41" t="str">
            <v>34/54</v>
          </cell>
          <cell r="H41">
            <v>0.6296</v>
          </cell>
          <cell r="I41">
            <v>75.9889404934688</v>
          </cell>
          <cell r="J41">
            <v>43</v>
          </cell>
          <cell r="K41">
            <v>0.754385964912281</v>
          </cell>
          <cell r="L41">
            <v>0.754385964912281</v>
          </cell>
          <cell r="M41">
            <v>241.515940493469</v>
          </cell>
          <cell r="N41">
            <v>60.6058023386195</v>
          </cell>
        </row>
        <row r="42">
          <cell r="B42" t="str">
            <v>徐峥</v>
          </cell>
          <cell r="C42">
            <v>85.112</v>
          </cell>
          <cell r="D42" t="str">
            <v>32/62</v>
          </cell>
          <cell r="E42">
            <v>0.5161</v>
          </cell>
          <cell r="F42">
            <v>81.296</v>
          </cell>
          <cell r="G42" t="str">
            <v>40/54</v>
          </cell>
          <cell r="H42">
            <v>0.7407</v>
          </cell>
          <cell r="I42">
            <v>74.5231428571428</v>
          </cell>
          <cell r="J42">
            <v>50</v>
          </cell>
          <cell r="K42">
            <v>0.87719298245614</v>
          </cell>
          <cell r="L42">
            <v>0.87719298245614</v>
          </cell>
          <cell r="M42">
            <v>240.931142857143</v>
          </cell>
          <cell r="N42">
            <v>60.4590537228434</v>
          </cell>
        </row>
        <row r="43">
          <cell r="B43" t="str">
            <v>赵正辉</v>
          </cell>
          <cell r="C43">
            <v>78.699</v>
          </cell>
          <cell r="D43" t="str">
            <v>49/62</v>
          </cell>
          <cell r="E43">
            <v>0.7903</v>
          </cell>
          <cell r="F43">
            <v>75.832</v>
          </cell>
          <cell r="G43" t="str">
            <v>44/54</v>
          </cell>
          <cell r="H43">
            <v>0.8148</v>
          </cell>
          <cell r="I43">
            <v>86.3188571428571</v>
          </cell>
          <cell r="J43">
            <v>34</v>
          </cell>
          <cell r="K43">
            <v>0.596491228070175</v>
          </cell>
          <cell r="L43">
            <v>0.596491228070175</v>
          </cell>
          <cell r="M43">
            <v>240.849857142857</v>
          </cell>
          <cell r="N43">
            <v>60.4386559556282</v>
          </cell>
        </row>
        <row r="44">
          <cell r="B44" t="str">
            <v>王子宸</v>
          </cell>
          <cell r="C44">
            <v>77.393</v>
          </cell>
          <cell r="D44" t="str">
            <v>52/62</v>
          </cell>
          <cell r="E44">
            <v>0.8387</v>
          </cell>
          <cell r="F44">
            <v>78.416</v>
          </cell>
          <cell r="G44" t="str">
            <v>42/54</v>
          </cell>
          <cell r="H44">
            <v>0.7778</v>
          </cell>
          <cell r="I44">
            <v>83.2014285714286</v>
          </cell>
          <cell r="J44">
            <v>36</v>
          </cell>
          <cell r="K44" t="str">
            <v>36/57</v>
          </cell>
          <cell r="L44">
            <v>0.631578947368421</v>
          </cell>
          <cell r="M44">
            <v>239.010428571429</v>
          </cell>
          <cell r="N44">
            <v>59.9770713323183</v>
          </cell>
        </row>
        <row r="45">
          <cell r="B45" t="str">
            <v>邵珠辉</v>
          </cell>
          <cell r="C45">
            <v>77.189</v>
          </cell>
          <cell r="D45" t="str">
            <v>53/62</v>
          </cell>
          <cell r="E45">
            <v>0.8548</v>
          </cell>
          <cell r="F45">
            <v>80.826</v>
          </cell>
          <cell r="G45" t="str">
            <v>41/54</v>
          </cell>
          <cell r="H45">
            <v>0.7593</v>
          </cell>
          <cell r="I45">
            <v>80.5989285714286</v>
          </cell>
          <cell r="J45">
            <v>39</v>
          </cell>
          <cell r="K45" t="str">
            <v>39/57</v>
          </cell>
          <cell r="L45">
            <v>0.684210526315789</v>
          </cell>
          <cell r="M45">
            <v>238.613928571429</v>
          </cell>
          <cell r="N45">
            <v>59.8775739634152</v>
          </cell>
        </row>
        <row r="46">
          <cell r="B46" t="str">
            <v>雷程</v>
          </cell>
          <cell r="C46">
            <v>75.616</v>
          </cell>
          <cell r="D46" t="str">
            <v>58/62</v>
          </cell>
          <cell r="E46">
            <v>0.9355</v>
          </cell>
          <cell r="F46">
            <v>82.188</v>
          </cell>
          <cell r="G46" t="str">
            <v>39/54</v>
          </cell>
          <cell r="H46">
            <v>0.7222</v>
          </cell>
          <cell r="I46">
            <v>80.0331428571429</v>
          </cell>
          <cell r="J46">
            <v>40</v>
          </cell>
          <cell r="K46">
            <v>0.701754385964912</v>
          </cell>
          <cell r="L46">
            <v>0.701754385964912</v>
          </cell>
          <cell r="M46">
            <v>237.837142857143</v>
          </cell>
          <cell r="N46">
            <v>59.6826480245175</v>
          </cell>
        </row>
        <row r="47">
          <cell r="B47" t="str">
            <v>皮雯靓</v>
          </cell>
          <cell r="C47">
            <v>77.75</v>
          </cell>
          <cell r="D47" t="str">
            <v>51/62</v>
          </cell>
          <cell r="E47">
            <v>0.8226</v>
          </cell>
          <cell r="F47">
            <v>73</v>
          </cell>
          <cell r="G47" t="str">
            <v>47/54</v>
          </cell>
          <cell r="H47">
            <v>0.8704</v>
          </cell>
          <cell r="I47">
            <v>80.7200000000001</v>
          </cell>
          <cell r="J47">
            <v>38</v>
          </cell>
          <cell r="K47" t="str">
            <v>38/57</v>
          </cell>
          <cell r="L47">
            <v>0.666666666666667</v>
          </cell>
          <cell r="M47">
            <v>231.47</v>
          </cell>
          <cell r="N47">
            <v>58.0848826734052</v>
          </cell>
        </row>
        <row r="48">
          <cell r="B48" t="str">
            <v>周昊天</v>
          </cell>
          <cell r="C48">
            <v>79.816</v>
          </cell>
          <cell r="D48" t="str">
            <v>48/62</v>
          </cell>
          <cell r="E48">
            <v>0.7742</v>
          </cell>
          <cell r="F48">
            <v>73.004</v>
          </cell>
          <cell r="G48" t="str">
            <v>46/54</v>
          </cell>
          <cell r="H48">
            <v>0.8519</v>
          </cell>
          <cell r="I48">
            <v>75.8494096949152</v>
          </cell>
          <cell r="J48">
            <v>46</v>
          </cell>
          <cell r="K48">
            <v>0.807017543859649</v>
          </cell>
          <cell r="L48">
            <v>0.807017543859649</v>
          </cell>
          <cell r="M48">
            <v>228.669409694915</v>
          </cell>
          <cell r="N48">
            <v>57.3821049515098</v>
          </cell>
        </row>
        <row r="49">
          <cell r="B49" t="str">
            <v>付春坚</v>
          </cell>
          <cell r="C49">
            <v>76.815</v>
          </cell>
          <cell r="D49" t="str">
            <v>55/62</v>
          </cell>
          <cell r="E49">
            <v>0.8871</v>
          </cell>
          <cell r="F49">
            <v>72.086</v>
          </cell>
          <cell r="G49" t="str">
            <v>48/54</v>
          </cell>
          <cell r="H49">
            <v>0.8889</v>
          </cell>
          <cell r="I49">
            <v>75.6708064516129</v>
          </cell>
          <cell r="J49">
            <v>47</v>
          </cell>
          <cell r="K49">
            <v>0.824561403508772</v>
          </cell>
          <cell r="L49">
            <v>0.824561403508772</v>
          </cell>
          <cell r="M49">
            <v>224.571806451613</v>
          </cell>
          <cell r="N49">
            <v>56.3538559186789</v>
          </cell>
        </row>
        <row r="50">
          <cell r="B50" t="str">
            <v>王思顿</v>
          </cell>
          <cell r="C50">
            <v>76.481</v>
          </cell>
          <cell r="D50" t="str">
            <v>56/62</v>
          </cell>
          <cell r="E50">
            <v>0.9032</v>
          </cell>
          <cell r="F50">
            <v>70.016</v>
          </cell>
          <cell r="G50" t="str">
            <v>50/54</v>
          </cell>
          <cell r="H50">
            <v>0.9259</v>
          </cell>
          <cell r="I50">
            <v>76.0935897435897</v>
          </cell>
          <cell r="J50">
            <v>42</v>
          </cell>
          <cell r="K50" t="str">
            <v>42/57</v>
          </cell>
          <cell r="L50">
            <v>0.736842105263158</v>
          </cell>
          <cell r="M50">
            <v>222.59058974359</v>
          </cell>
          <cell r="N50">
            <v>55.856691102348</v>
          </cell>
        </row>
        <row r="51">
          <cell r="B51" t="str">
            <v>郭纪章</v>
          </cell>
          <cell r="C51">
            <v>76.203</v>
          </cell>
          <cell r="D51" t="str">
            <v>57/62</v>
          </cell>
          <cell r="E51">
            <v>0.9194</v>
          </cell>
          <cell r="F51">
            <v>70.291</v>
          </cell>
          <cell r="G51" t="str">
            <v>49/54</v>
          </cell>
          <cell r="H51">
            <v>0.9074</v>
          </cell>
          <cell r="I51">
            <v>74.8191190476191</v>
          </cell>
          <cell r="J51">
            <v>49</v>
          </cell>
          <cell r="K51">
            <v>0.859649122807018</v>
          </cell>
          <cell r="L51">
            <v>0.859649122807018</v>
          </cell>
          <cell r="M51">
            <v>221.313119047619</v>
          </cell>
          <cell r="N51">
            <v>55.5361237048703</v>
          </cell>
        </row>
        <row r="52">
          <cell r="B52" t="str">
            <v>张卿玮</v>
          </cell>
          <cell r="C52">
            <v>73.3484</v>
          </cell>
          <cell r="D52" t="str">
            <v>120/127</v>
          </cell>
          <cell r="E52">
            <v>0.9449</v>
          </cell>
          <cell r="F52">
            <v>73.3484</v>
          </cell>
          <cell r="G52" t="str">
            <v>120/127</v>
          </cell>
          <cell r="H52">
            <v>0.9449</v>
          </cell>
          <cell r="I52">
            <v>65.3746360917248</v>
          </cell>
          <cell r="J52">
            <v>54</v>
          </cell>
          <cell r="K52" t="str">
            <v>54/57</v>
          </cell>
          <cell r="L52">
            <v>0.947368421052632</v>
          </cell>
          <cell r="M52">
            <v>212.071436091725</v>
          </cell>
          <cell r="N52">
            <v>53.2170237342566</v>
          </cell>
        </row>
        <row r="53">
          <cell r="B53" t="str">
            <v>张庭瑞</v>
          </cell>
          <cell r="C53">
            <v>77.009</v>
          </cell>
          <cell r="D53" t="str">
            <v>54/62</v>
          </cell>
          <cell r="E53">
            <v>0.871</v>
          </cell>
          <cell r="F53">
            <v>61.217</v>
          </cell>
          <cell r="G53" t="str">
            <v>52/54</v>
          </cell>
          <cell r="H53">
            <v>0.963</v>
          </cell>
          <cell r="I53">
            <v>73.022923</v>
          </cell>
          <cell r="J53">
            <v>51</v>
          </cell>
          <cell r="K53" t="str">
            <v>51/57</v>
          </cell>
          <cell r="L53">
            <v>0.894736842105263</v>
          </cell>
          <cell r="M53">
            <v>211.248923</v>
          </cell>
          <cell r="N53">
            <v>53.0106230066022</v>
          </cell>
        </row>
        <row r="54">
          <cell r="B54" t="str">
            <v>田德志</v>
          </cell>
          <cell r="C54">
            <v>67.559</v>
          </cell>
          <cell r="D54" t="str">
            <v>61/62</v>
          </cell>
          <cell r="E54">
            <v>0.9839</v>
          </cell>
          <cell r="F54">
            <v>73.019</v>
          </cell>
          <cell r="G54" t="str">
            <v>45/54</v>
          </cell>
          <cell r="H54">
            <v>0.8333</v>
          </cell>
          <cell r="I54">
            <v>63.5104632768361</v>
          </cell>
          <cell r="J54">
            <v>55</v>
          </cell>
          <cell r="K54">
            <v>0.964912280701754</v>
          </cell>
          <cell r="L54">
            <v>0.964912280701754</v>
          </cell>
          <cell r="M54">
            <v>204.088463276836</v>
          </cell>
          <cell r="N54">
            <v>51.213783403597</v>
          </cell>
        </row>
        <row r="55">
          <cell r="B55" t="str">
            <v>李定一</v>
          </cell>
          <cell r="C55">
            <v>73.861</v>
          </cell>
          <cell r="D55" t="str">
            <v>59/62</v>
          </cell>
          <cell r="E55">
            <v>0.9516</v>
          </cell>
          <cell r="F55">
            <v>67.669</v>
          </cell>
          <cell r="G55" t="str">
            <v>51/54</v>
          </cell>
          <cell r="H55">
            <v>0.9444</v>
          </cell>
          <cell r="I55">
            <v>62.4903194103194</v>
          </cell>
          <cell r="J55">
            <v>56</v>
          </cell>
          <cell r="K55">
            <v>0.982456140350877</v>
          </cell>
          <cell r="L55">
            <v>0.982456140350877</v>
          </cell>
          <cell r="M55">
            <v>204.020319410319</v>
          </cell>
          <cell r="N55">
            <v>51.1966834403554</v>
          </cell>
        </row>
        <row r="56">
          <cell r="B56" t="str">
            <v>王天成</v>
          </cell>
          <cell r="C56">
            <v>66.259</v>
          </cell>
          <cell r="D56" t="str">
            <v>62/62</v>
          </cell>
          <cell r="E56">
            <v>1</v>
          </cell>
          <cell r="F56">
            <v>57.04</v>
          </cell>
          <cell r="G56" t="str">
            <v>54/54</v>
          </cell>
          <cell r="H56">
            <v>1</v>
          </cell>
          <cell r="I56">
            <v>75.8721212121212</v>
          </cell>
          <cell r="J56">
            <v>45</v>
          </cell>
          <cell r="K56" t="str">
            <v>45/57</v>
          </cell>
          <cell r="L56">
            <v>0.789473684210526</v>
          </cell>
          <cell r="M56">
            <v>199.171121212121</v>
          </cell>
          <cell r="N56">
            <v>49.9798298161171</v>
          </cell>
        </row>
        <row r="57">
          <cell r="B57" t="str">
            <v>宋博</v>
          </cell>
          <cell r="C57">
            <v>71.02</v>
          </cell>
          <cell r="D57" t="str">
            <v>60/62</v>
          </cell>
          <cell r="E57">
            <v>0.9677</v>
          </cell>
          <cell r="F57">
            <v>58.365</v>
          </cell>
          <cell r="G57" t="str">
            <v>53/54</v>
          </cell>
          <cell r="H57">
            <v>0.9815</v>
          </cell>
          <cell r="I57">
            <v>67.7990500463392</v>
          </cell>
          <cell r="J57">
            <v>53</v>
          </cell>
          <cell r="K57">
            <v>0.929824561403509</v>
          </cell>
          <cell r="L57">
            <v>0.929824561403509</v>
          </cell>
          <cell r="M57">
            <v>197.184050046339</v>
          </cell>
          <cell r="N57">
            <v>49.4811958871926</v>
          </cell>
        </row>
        <row r="58">
          <cell r="B58" t="str">
            <v>肖劲利</v>
          </cell>
        </row>
        <row r="58">
          <cell r="I58">
            <v>72.1351923076923</v>
          </cell>
          <cell r="J58">
            <v>52</v>
          </cell>
          <cell r="K58" t="str">
            <v>52/57</v>
          </cell>
          <cell r="L58">
            <v>0.912280701754386</v>
          </cell>
          <cell r="M58">
            <v>72.1351923076923</v>
          </cell>
          <cell r="N58">
            <v>18.1015431019822</v>
          </cell>
        </row>
        <row r="59">
          <cell r="B59" t="str">
            <v>周博燚</v>
          </cell>
        </row>
        <row r="59">
          <cell r="I59">
            <v>52.9155555555555</v>
          </cell>
          <cell r="J59">
            <v>57</v>
          </cell>
          <cell r="K59" t="str">
            <v>57/57</v>
          </cell>
          <cell r="L59">
            <v>1</v>
          </cell>
          <cell r="M59">
            <v>52.9155555555555</v>
          </cell>
          <cell r="N59">
            <v>13.2785839894695</v>
          </cell>
        </row>
      </sheetData>
      <sheetData sheetId="11">
        <row r="2">
          <cell r="B2" t="str">
            <v>姓名</v>
          </cell>
          <cell r="C2" t="str">
            <v>大一综测成绩</v>
          </cell>
          <cell r="D2" t="str">
            <v>大一综测排名</v>
          </cell>
          <cell r="E2" t="str">
            <v>大一综测排名(%)</v>
          </cell>
          <cell r="F2" t="str">
            <v>大二综测成绩</v>
          </cell>
          <cell r="G2" t="str">
            <v>大二综测排名</v>
          </cell>
          <cell r="H2" t="str">
            <v>大二综测排名(%)</v>
          </cell>
          <cell r="I2" t="str">
            <v>大三综测成绩</v>
          </cell>
          <cell r="J2" t="str">
            <v>大三综测名次</v>
          </cell>
          <cell r="K2" t="str">
            <v>大三综测排名</v>
          </cell>
          <cell r="L2" t="str">
            <v>大三综测排名(%)</v>
          </cell>
          <cell r="M2" t="str">
            <v>前三年综测总分</v>
          </cell>
          <cell r="N2" t="str">
            <v>前三学年综合测评成绩</v>
          </cell>
        </row>
        <row r="3">
          <cell r="B3" t="str">
            <v>蔡华林</v>
          </cell>
          <cell r="C3">
            <v>61.7161</v>
          </cell>
          <cell r="D3" t="str">
            <v>62/62</v>
          </cell>
          <cell r="E3">
            <v>1</v>
          </cell>
          <cell r="F3">
            <v>59.29</v>
          </cell>
          <cell r="G3" t="str">
            <v>55/56</v>
          </cell>
          <cell r="H3">
            <v>0.9821</v>
          </cell>
          <cell r="I3">
            <v>61.669</v>
          </cell>
          <cell r="J3">
            <v>55</v>
          </cell>
          <cell r="K3" t="str">
            <v>55/55</v>
          </cell>
          <cell r="L3">
            <v>1</v>
          </cell>
          <cell r="M3">
            <v>182.6751</v>
          </cell>
          <cell r="N3">
            <v>54.7020041270158</v>
          </cell>
        </row>
        <row r="4">
          <cell r="B4" t="str">
            <v>韩湘</v>
          </cell>
          <cell r="C4">
            <v>84.8242</v>
          </cell>
          <cell r="D4" t="str">
            <v>32/62</v>
          </cell>
          <cell r="E4">
            <v>0.5161</v>
          </cell>
          <cell r="F4">
            <v>90.97</v>
          </cell>
          <cell r="G4" t="str">
            <v>15/56</v>
          </cell>
          <cell r="H4">
            <v>0.2679</v>
          </cell>
          <cell r="I4">
            <v>90.8018181818182</v>
          </cell>
          <cell r="J4">
            <v>16</v>
          </cell>
          <cell r="K4">
            <v>0.290909090909091</v>
          </cell>
          <cell r="L4">
            <v>0.290909090909091</v>
          </cell>
          <cell r="M4">
            <v>266.596018181818</v>
          </cell>
          <cell r="N4">
            <v>79.8320980080361</v>
          </cell>
        </row>
        <row r="5">
          <cell r="B5" t="str">
            <v>陈彦钰</v>
          </cell>
          <cell r="C5">
            <v>82.8953</v>
          </cell>
          <cell r="D5" t="str">
            <v>42/62</v>
          </cell>
          <cell r="E5">
            <v>0.6774</v>
          </cell>
          <cell r="F5">
            <v>79.85</v>
          </cell>
          <cell r="G5" t="str">
            <v>42/56</v>
          </cell>
          <cell r="H5">
            <v>0.75</v>
          </cell>
          <cell r="I5">
            <v>84.5625393939394</v>
          </cell>
          <cell r="J5">
            <v>30</v>
          </cell>
          <cell r="K5" t="str">
            <v>30/55</v>
          </cell>
          <cell r="L5">
            <v>0.545454545454545</v>
          </cell>
          <cell r="M5">
            <v>247.307839393939</v>
          </cell>
          <cell r="N5">
            <v>74.0562586316943</v>
          </cell>
        </row>
        <row r="6">
          <cell r="B6" t="str">
            <v>郝淑焱</v>
          </cell>
          <cell r="C6">
            <v>80.8029</v>
          </cell>
          <cell r="D6" t="str">
            <v>47/62</v>
          </cell>
          <cell r="E6">
            <v>0.7581</v>
          </cell>
          <cell r="F6">
            <v>74.53</v>
          </cell>
          <cell r="G6" t="str">
            <v>48/56</v>
          </cell>
          <cell r="H6">
            <v>0.8571</v>
          </cell>
          <cell r="I6">
            <v>72.7221568627451</v>
          </cell>
          <cell r="J6">
            <v>47</v>
          </cell>
          <cell r="K6">
            <v>0.854545454545454</v>
          </cell>
          <cell r="L6">
            <v>0.854545454545454</v>
          </cell>
          <cell r="M6">
            <v>228.055056862745</v>
          </cell>
          <cell r="N6">
            <v>68.2910186538434</v>
          </cell>
        </row>
        <row r="7">
          <cell r="B7" t="str">
            <v>李岚</v>
          </cell>
          <cell r="C7">
            <v>95.3804</v>
          </cell>
          <cell r="D7" t="str">
            <v>1/62</v>
          </cell>
          <cell r="E7">
            <v>0.0161</v>
          </cell>
          <cell r="F7">
            <v>93.88</v>
          </cell>
          <cell r="G7" t="str">
            <v>8/56</v>
          </cell>
          <cell r="H7">
            <v>0.1429</v>
          </cell>
          <cell r="I7">
            <v>144.685549019608</v>
          </cell>
          <cell r="J7">
            <v>1</v>
          </cell>
          <cell r="K7">
            <v>0.0181818181818182</v>
          </cell>
          <cell r="L7">
            <v>0.0181818181818182</v>
          </cell>
          <cell r="M7">
            <v>333.945949019608</v>
          </cell>
          <cell r="N7">
            <v>100.000014678907</v>
          </cell>
        </row>
        <row r="8">
          <cell r="B8" t="str">
            <v>李美宣</v>
          </cell>
          <cell r="C8">
            <v>85.2675</v>
          </cell>
          <cell r="D8" t="str">
            <v>30/62</v>
          </cell>
          <cell r="E8">
            <v>0.4839</v>
          </cell>
          <cell r="F8">
            <v>82.02</v>
          </cell>
          <cell r="G8" t="str">
            <v>33/56</v>
          </cell>
          <cell r="H8">
            <v>0.5893</v>
          </cell>
          <cell r="I8">
            <v>80.7472547008547</v>
          </cell>
          <cell r="J8">
            <v>36</v>
          </cell>
          <cell r="K8">
            <v>0.654545454545455</v>
          </cell>
          <cell r="L8">
            <v>0.654545454545455</v>
          </cell>
          <cell r="M8">
            <v>248.034754700855</v>
          </cell>
          <cell r="N8">
            <v>74.2739332032089</v>
          </cell>
        </row>
        <row r="9">
          <cell r="B9" t="str">
            <v>梁雯雯</v>
          </cell>
          <cell r="C9">
            <v>80.244</v>
          </cell>
          <cell r="D9" t="str">
            <v>52/62</v>
          </cell>
          <cell r="E9">
            <v>0.8387</v>
          </cell>
          <cell r="F9">
            <v>87.23</v>
          </cell>
          <cell r="G9" t="str">
            <v>19/56</v>
          </cell>
          <cell r="H9">
            <v>0.3393</v>
          </cell>
          <cell r="I9">
            <v>87.5618787878788</v>
          </cell>
          <cell r="J9">
            <v>25</v>
          </cell>
          <cell r="K9" t="str">
            <v>25/55</v>
          </cell>
          <cell r="L9">
            <v>0.454545454545455</v>
          </cell>
          <cell r="M9">
            <v>255.035878787879</v>
          </cell>
          <cell r="N9">
            <v>76.3704177197201</v>
          </cell>
        </row>
        <row r="10">
          <cell r="B10" t="str">
            <v>刘馨月</v>
          </cell>
          <cell r="C10">
            <v>87.4373</v>
          </cell>
          <cell r="D10" t="str">
            <v>21/62</v>
          </cell>
          <cell r="E10">
            <v>0.3387</v>
          </cell>
          <cell r="F10">
            <v>94.41</v>
          </cell>
          <cell r="G10" t="str">
            <v>7/56</v>
          </cell>
          <cell r="H10">
            <v>0.125</v>
          </cell>
          <cell r="I10">
            <v>104.995908624243</v>
          </cell>
          <cell r="J10">
            <v>4</v>
          </cell>
          <cell r="K10">
            <v>0.0727272727272727</v>
          </cell>
          <cell r="L10">
            <v>0.0727272727272727</v>
          </cell>
          <cell r="M10">
            <v>286.843208624243</v>
          </cell>
          <cell r="N10">
            <v>85.8951131378595</v>
          </cell>
        </row>
        <row r="11">
          <cell r="B11" t="str">
            <v>王菲</v>
          </cell>
          <cell r="C11">
            <v>84.4585</v>
          </cell>
          <cell r="D11" t="str">
            <v>36/62</v>
          </cell>
          <cell r="E11">
            <v>0.5806</v>
          </cell>
          <cell r="F11">
            <v>85.6</v>
          </cell>
          <cell r="G11" t="str">
            <v>25/56</v>
          </cell>
          <cell r="H11">
            <v>0.4464</v>
          </cell>
          <cell r="I11">
            <v>88.7780303030303</v>
          </cell>
          <cell r="J11">
            <v>23</v>
          </cell>
          <cell r="K11">
            <v>0.418181818181818</v>
          </cell>
          <cell r="L11">
            <v>0.418181818181818</v>
          </cell>
          <cell r="M11">
            <v>258.83653030303</v>
          </cell>
          <cell r="N11">
            <v>77.5085216806166</v>
          </cell>
        </row>
        <row r="12">
          <cell r="B12" t="str">
            <v>杨邓玉</v>
          </cell>
          <cell r="C12">
            <v>90.9005</v>
          </cell>
          <cell r="D12" t="str">
            <v>10/62</v>
          </cell>
          <cell r="E12">
            <v>0.1613</v>
          </cell>
          <cell r="F12">
            <v>94.58</v>
          </cell>
          <cell r="G12" t="str">
            <v>6/56</v>
          </cell>
          <cell r="H12">
            <v>0.1071</v>
          </cell>
          <cell r="I12">
            <v>94.5398484848486</v>
          </cell>
          <cell r="J12">
            <v>10</v>
          </cell>
          <cell r="K12" t="str">
            <v>10/55</v>
          </cell>
          <cell r="L12">
            <v>0.181818181818182</v>
          </cell>
          <cell r="M12">
            <v>280.020348484849</v>
          </cell>
          <cell r="N12">
            <v>83.8520097072156</v>
          </cell>
        </row>
        <row r="13">
          <cell r="B13" t="str">
            <v>俞梓烨</v>
          </cell>
          <cell r="C13">
            <v>88.1921</v>
          </cell>
          <cell r="D13" t="str">
            <v>17/62</v>
          </cell>
          <cell r="E13">
            <v>0.2742</v>
          </cell>
          <cell r="F13">
            <v>84.61</v>
          </cell>
          <cell r="G13" t="str">
            <v>27/56</v>
          </cell>
          <cell r="H13">
            <v>0.4821</v>
          </cell>
          <cell r="I13">
            <v>90.2223076923077</v>
          </cell>
          <cell r="J13">
            <v>19</v>
          </cell>
          <cell r="K13">
            <v>0.345454545454545</v>
          </cell>
          <cell r="L13">
            <v>0.345454545454545</v>
          </cell>
          <cell r="M13">
            <v>263.024407692308</v>
          </cell>
          <cell r="N13">
            <v>78.7625803138496</v>
          </cell>
        </row>
        <row r="14">
          <cell r="B14" t="str">
            <v>张铄迪</v>
          </cell>
          <cell r="C14">
            <v>94.1237</v>
          </cell>
          <cell r="D14" t="str">
            <v>2/62</v>
          </cell>
          <cell r="E14">
            <v>0.0323</v>
          </cell>
          <cell r="F14">
            <v>100.98</v>
          </cell>
          <cell r="G14" t="str">
            <v>1/56</v>
          </cell>
          <cell r="H14">
            <v>0.0179</v>
          </cell>
          <cell r="I14">
            <v>109.426363636364</v>
          </cell>
          <cell r="J14">
            <v>3</v>
          </cell>
          <cell r="K14">
            <v>0.0545454545454545</v>
          </cell>
          <cell r="L14">
            <v>0.0545454545454545</v>
          </cell>
          <cell r="M14">
            <v>304.530063636364</v>
          </cell>
          <cell r="N14">
            <v>91.1914365878916</v>
          </cell>
        </row>
        <row r="15">
          <cell r="B15" t="str">
            <v>张悦函</v>
          </cell>
          <cell r="C15">
            <v>91.5585</v>
          </cell>
          <cell r="D15" t="str">
            <v>5/62</v>
          </cell>
          <cell r="E15">
            <v>0.0806</v>
          </cell>
          <cell r="F15">
            <v>98.85</v>
          </cell>
          <cell r="G15" t="str">
            <v>3/56</v>
          </cell>
          <cell r="H15">
            <v>0.0536</v>
          </cell>
          <cell r="I15">
            <v>99.9320060606061</v>
          </cell>
          <cell r="J15">
            <v>5</v>
          </cell>
          <cell r="K15" t="str">
            <v>5/55</v>
          </cell>
          <cell r="L15">
            <v>0.0909090909090909</v>
          </cell>
          <cell r="M15">
            <v>290.340506060606</v>
          </cell>
          <cell r="N15">
            <v>86.9423778104795</v>
          </cell>
        </row>
        <row r="16">
          <cell r="B16" t="str">
            <v>周梅花</v>
          </cell>
          <cell r="C16">
            <v>92.1309</v>
          </cell>
          <cell r="D16" t="str">
            <v>4/62</v>
          </cell>
          <cell r="E16">
            <v>0.0645</v>
          </cell>
          <cell r="F16">
            <v>96.9</v>
          </cell>
          <cell r="G16" t="str">
            <v>4/56</v>
          </cell>
          <cell r="H16">
            <v>0.0714</v>
          </cell>
          <cell r="I16">
            <v>99.8272727272727</v>
          </cell>
          <cell r="J16">
            <v>6</v>
          </cell>
          <cell r="K16">
            <v>0.109090909090909</v>
          </cell>
          <cell r="L16">
            <v>0.109090909090909</v>
          </cell>
          <cell r="M16">
            <v>288.858172727273</v>
          </cell>
          <cell r="N16">
            <v>86.4984935366096</v>
          </cell>
        </row>
        <row r="17">
          <cell r="B17" t="str">
            <v>包佳豪</v>
          </cell>
          <cell r="C17">
            <v>78.8554</v>
          </cell>
          <cell r="D17" t="str">
            <v>56/62</v>
          </cell>
          <cell r="E17">
            <v>0.9032</v>
          </cell>
          <cell r="F17">
            <v>79.85</v>
          </cell>
          <cell r="G17" t="str">
            <v>43/56</v>
          </cell>
          <cell r="H17">
            <v>0.7679</v>
          </cell>
          <cell r="I17">
            <v>78.6279090909091</v>
          </cell>
          <cell r="J17">
            <v>42</v>
          </cell>
          <cell r="K17">
            <v>0.763636363636364</v>
          </cell>
          <cell r="L17">
            <v>0.763636363636364</v>
          </cell>
          <cell r="M17">
            <v>237.333309090909</v>
          </cell>
          <cell r="N17">
            <v>71.0693885120042</v>
          </cell>
        </row>
        <row r="18">
          <cell r="B18" t="str">
            <v>卞鑫宇</v>
          </cell>
          <cell r="C18">
            <v>84.552</v>
          </cell>
          <cell r="D18" t="str">
            <v>34/62</v>
          </cell>
          <cell r="E18">
            <v>0.5484</v>
          </cell>
          <cell r="F18">
            <v>81.27</v>
          </cell>
          <cell r="G18" t="str">
            <v>37/56</v>
          </cell>
          <cell r="H18">
            <v>0.6607</v>
          </cell>
          <cell r="I18">
            <v>77.0374358974359</v>
          </cell>
          <cell r="J18">
            <v>43</v>
          </cell>
          <cell r="K18">
            <v>0.781818181818182</v>
          </cell>
          <cell r="L18">
            <v>0.781818181818182</v>
          </cell>
          <cell r="M18">
            <v>242.859435897436</v>
          </cell>
          <cell r="N18">
            <v>72.7241855334759</v>
          </cell>
        </row>
        <row r="19">
          <cell r="B19" t="str">
            <v>陈杰</v>
          </cell>
          <cell r="C19">
            <v>84.5809</v>
          </cell>
          <cell r="D19" t="str">
            <v>33/62</v>
          </cell>
          <cell r="E19">
            <v>0.5323</v>
          </cell>
          <cell r="F19">
            <v>88.99</v>
          </cell>
          <cell r="G19" t="str">
            <v>16/56</v>
          </cell>
          <cell r="H19">
            <v>0.2857</v>
          </cell>
          <cell r="I19">
            <v>88.8280303030303</v>
          </cell>
          <cell r="J19">
            <v>22</v>
          </cell>
          <cell r="K19" t="str">
            <v>22/55</v>
          </cell>
          <cell r="L19">
            <v>0.4</v>
          </cell>
          <cell r="M19">
            <v>262.39893030303</v>
          </cell>
          <cell r="N19">
            <v>78.5752812964706</v>
          </cell>
        </row>
        <row r="20">
          <cell r="B20" t="str">
            <v>杜兴宇</v>
          </cell>
          <cell r="C20">
            <v>80.3572</v>
          </cell>
          <cell r="D20" t="str">
            <v>50/62</v>
          </cell>
          <cell r="E20">
            <v>0.8065</v>
          </cell>
          <cell r="F20">
            <v>63.55</v>
          </cell>
          <cell r="G20" t="str">
            <v>54/56</v>
          </cell>
          <cell r="H20">
            <v>0.9643</v>
          </cell>
          <cell r="I20">
            <v>67.0308550724638</v>
          </cell>
          <cell r="J20">
            <v>51</v>
          </cell>
          <cell r="K20">
            <v>0.927272727272727</v>
          </cell>
          <cell r="L20">
            <v>0.927272727272727</v>
          </cell>
          <cell r="M20">
            <v>210.938055072464</v>
          </cell>
          <cell r="N20">
            <v>63.1653375808668</v>
          </cell>
        </row>
        <row r="21">
          <cell r="B21" t="str">
            <v>韩永航</v>
          </cell>
          <cell r="C21">
            <v>91.3649</v>
          </cell>
          <cell r="D21" t="str">
            <v>7/62</v>
          </cell>
          <cell r="E21">
            <v>0.1129</v>
          </cell>
          <cell r="F21">
            <v>87.2</v>
          </cell>
          <cell r="G21" t="str">
            <v>20/56</v>
          </cell>
          <cell r="H21">
            <v>0.3571</v>
          </cell>
          <cell r="I21">
            <v>94.7079871794872</v>
          </cell>
          <cell r="J21">
            <v>9</v>
          </cell>
          <cell r="K21" t="str">
            <v>9/55</v>
          </cell>
          <cell r="L21">
            <v>0.163636363636364</v>
          </cell>
          <cell r="M21">
            <v>273.272887179487</v>
          </cell>
          <cell r="N21">
            <v>81.8314844349001</v>
          </cell>
        </row>
        <row r="22">
          <cell r="B22" t="str">
            <v>李殿奎</v>
          </cell>
          <cell r="C22">
            <v>81.9737</v>
          </cell>
          <cell r="D22" t="str">
            <v>44/62</v>
          </cell>
          <cell r="E22">
            <v>0.7097</v>
          </cell>
          <cell r="F22">
            <v>78.48</v>
          </cell>
          <cell r="G22" t="str">
            <v>45/56</v>
          </cell>
          <cell r="H22">
            <v>0.8036</v>
          </cell>
          <cell r="I22">
            <v>80.8301960784314</v>
          </cell>
          <cell r="J22">
            <v>35</v>
          </cell>
          <cell r="K22" t="str">
            <v>35/55</v>
          </cell>
          <cell r="L22">
            <v>0.636363636363636</v>
          </cell>
          <cell r="M22">
            <v>241.283896078431</v>
          </cell>
          <cell r="N22">
            <v>72.252390605314</v>
          </cell>
        </row>
        <row r="23">
          <cell r="B23" t="str">
            <v>李先哲</v>
          </cell>
          <cell r="C23">
            <v>87.1138</v>
          </cell>
          <cell r="D23" t="str">
            <v>23/62</v>
          </cell>
          <cell r="E23">
            <v>0.371</v>
          </cell>
          <cell r="F23">
            <v>81.31</v>
          </cell>
          <cell r="G23" t="str">
            <v>36/56</v>
          </cell>
          <cell r="H23">
            <v>0.6429</v>
          </cell>
          <cell r="I23">
            <v>92.5104444444445</v>
          </cell>
          <cell r="J23">
            <v>13</v>
          </cell>
          <cell r="K23">
            <v>0.236363636363636</v>
          </cell>
          <cell r="L23">
            <v>0.236363636363636</v>
          </cell>
          <cell r="M23">
            <v>260.934244444445</v>
          </cell>
          <cell r="N23">
            <v>78.1366815536422</v>
          </cell>
        </row>
        <row r="24">
          <cell r="B24" t="str">
            <v>刘昱哲</v>
          </cell>
          <cell r="C24">
            <v>90.3823</v>
          </cell>
          <cell r="D24" t="str">
            <v>12/62</v>
          </cell>
          <cell r="E24">
            <v>0.1935</v>
          </cell>
          <cell r="F24">
            <v>81.53</v>
          </cell>
          <cell r="G24" t="str">
            <v>34/56</v>
          </cell>
          <cell r="H24">
            <v>0.6071</v>
          </cell>
          <cell r="I24">
            <v>90.3457164404223</v>
          </cell>
          <cell r="J24">
            <v>18</v>
          </cell>
          <cell r="K24">
            <v>0.327272727272727</v>
          </cell>
          <cell r="L24">
            <v>0.327272727272727</v>
          </cell>
          <cell r="M24">
            <v>262.258016440422</v>
          </cell>
          <cell r="N24">
            <v>78.5330846824058</v>
          </cell>
        </row>
        <row r="25">
          <cell r="B25" t="str">
            <v>刘子昂</v>
          </cell>
          <cell r="C25">
            <v>79.4852</v>
          </cell>
          <cell r="D25" t="str">
            <v>54/62</v>
          </cell>
          <cell r="E25">
            <v>0.871</v>
          </cell>
          <cell r="F25">
            <v>76.37</v>
          </cell>
          <cell r="G25" t="str">
            <v>47/56</v>
          </cell>
          <cell r="H25">
            <v>0.8393</v>
          </cell>
          <cell r="I25">
            <v>75.3298550724638</v>
          </cell>
          <cell r="J25">
            <v>44</v>
          </cell>
          <cell r="K25" t="str">
            <v>44/55</v>
          </cell>
          <cell r="L25">
            <v>0.8</v>
          </cell>
          <cell r="M25">
            <v>231.185055072464</v>
          </cell>
          <cell r="N25">
            <v>69.2282956827629</v>
          </cell>
        </row>
        <row r="26">
          <cell r="B26" t="str">
            <v>陆扬帆</v>
          </cell>
          <cell r="C26">
            <v>73.9612</v>
          </cell>
          <cell r="D26" t="str">
            <v>60/62</v>
          </cell>
          <cell r="E26">
            <v>0.9677</v>
          </cell>
          <cell r="F26">
            <v>68.18</v>
          </cell>
          <cell r="G26" t="str">
            <v>52/56</v>
          </cell>
          <cell r="H26">
            <v>0.9286</v>
          </cell>
          <cell r="I26">
            <v>61.8993627450981</v>
          </cell>
          <cell r="J26">
            <v>54</v>
          </cell>
          <cell r="K26">
            <v>0.981818181818182</v>
          </cell>
          <cell r="L26">
            <v>0.981818181818182</v>
          </cell>
          <cell r="M26">
            <v>204.040562745098</v>
          </cell>
          <cell r="N26">
            <v>61.0998855638288</v>
          </cell>
        </row>
        <row r="27">
          <cell r="B27" t="str">
            <v>邵琦</v>
          </cell>
          <cell r="C27">
            <v>84.235</v>
          </cell>
          <cell r="D27" t="str">
            <v>37/62</v>
          </cell>
          <cell r="E27">
            <v>0.5968</v>
          </cell>
          <cell r="F27">
            <v>85.37</v>
          </cell>
          <cell r="G27" t="str">
            <v>26/56</v>
          </cell>
          <cell r="H27">
            <v>0.4643</v>
          </cell>
          <cell r="I27">
            <v>81.1353247863248</v>
          </cell>
          <cell r="J27">
            <v>34</v>
          </cell>
          <cell r="K27">
            <v>0.618181818181818</v>
          </cell>
          <cell r="L27">
            <v>0.618181818181818</v>
          </cell>
          <cell r="M27">
            <v>250.740324786325</v>
          </cell>
          <cell r="N27">
            <v>75.0841153571057</v>
          </cell>
        </row>
        <row r="28">
          <cell r="B28" t="str">
            <v>水铭源</v>
          </cell>
          <cell r="C28">
            <v>84.1427</v>
          </cell>
          <cell r="D28" t="str">
            <v>38/62</v>
          </cell>
          <cell r="E28">
            <v>0.6129</v>
          </cell>
          <cell r="F28">
            <v>78.57</v>
          </cell>
          <cell r="G28" t="str">
            <v>44/56</v>
          </cell>
          <cell r="H28">
            <v>0.7857</v>
          </cell>
          <cell r="I28">
            <v>73.3413752913753</v>
          </cell>
          <cell r="J28">
            <v>46</v>
          </cell>
          <cell r="K28">
            <v>0.836363636363636</v>
          </cell>
          <cell r="L28">
            <v>0.836363636363636</v>
          </cell>
          <cell r="M28">
            <v>236.054075291375</v>
          </cell>
          <cell r="N28">
            <v>70.6863223328615</v>
          </cell>
        </row>
        <row r="29">
          <cell r="B29" t="str">
            <v>王博文</v>
          </cell>
          <cell r="C29">
            <v>78.7574</v>
          </cell>
          <cell r="D29" t="str">
            <v>57/62</v>
          </cell>
          <cell r="E29">
            <v>0.9194</v>
          </cell>
          <cell r="F29">
            <v>73.98</v>
          </cell>
          <cell r="G29" t="str">
            <v>49/56</v>
          </cell>
          <cell r="H29">
            <v>0.875</v>
          </cell>
          <cell r="I29">
            <v>79.618</v>
          </cell>
          <cell r="J29">
            <v>39</v>
          </cell>
          <cell r="K29">
            <v>0.709090909090909</v>
          </cell>
          <cell r="L29">
            <v>0.709090909090909</v>
          </cell>
          <cell r="M29">
            <v>232.3554</v>
          </cell>
          <cell r="N29">
            <v>69.5787551217128</v>
          </cell>
        </row>
        <row r="30">
          <cell r="B30" t="str">
            <v>武军强</v>
          </cell>
          <cell r="C30">
            <v>74.6239</v>
          </cell>
          <cell r="D30" t="str">
            <v>59/62</v>
          </cell>
          <cell r="E30">
            <v>0.9516</v>
          </cell>
          <cell r="F30">
            <v>70.27</v>
          </cell>
          <cell r="G30" t="str">
            <v>50/56</v>
          </cell>
          <cell r="H30">
            <v>0.8929</v>
          </cell>
          <cell r="I30">
            <v>69.9653247863248</v>
          </cell>
          <cell r="J30">
            <v>50</v>
          </cell>
          <cell r="K30" t="str">
            <v>50/55</v>
          </cell>
          <cell r="L30">
            <v>0.909090909090909</v>
          </cell>
          <cell r="M30">
            <v>214.859224786325</v>
          </cell>
          <cell r="N30">
            <v>64.3395306803661</v>
          </cell>
        </row>
        <row r="31">
          <cell r="B31" t="str">
            <v>展博</v>
          </cell>
          <cell r="C31">
            <v>85.8797</v>
          </cell>
          <cell r="D31" t="str">
            <v>27/62</v>
          </cell>
          <cell r="E31">
            <v>0.4355</v>
          </cell>
          <cell r="F31">
            <v>87.69</v>
          </cell>
          <cell r="G31" t="str">
            <v>17/56</v>
          </cell>
          <cell r="H31">
            <v>0.3036</v>
          </cell>
          <cell r="I31">
            <v>85.9554545454546</v>
          </cell>
          <cell r="J31">
            <v>29</v>
          </cell>
          <cell r="K31">
            <v>0.527272727272727</v>
          </cell>
          <cell r="L31">
            <v>0.527272727272727</v>
          </cell>
          <cell r="M31">
            <v>259.525154545455</v>
          </cell>
          <cell r="N31">
            <v>77.7147300043075</v>
          </cell>
        </row>
        <row r="32">
          <cell r="B32" t="str">
            <v>张鑫</v>
          </cell>
          <cell r="C32">
            <v>80.3235</v>
          </cell>
          <cell r="D32" t="str">
            <v>51/62</v>
          </cell>
          <cell r="E32">
            <v>0.8226</v>
          </cell>
          <cell r="F32">
            <v>79.94</v>
          </cell>
          <cell r="G32" t="str">
            <v>41/56</v>
          </cell>
          <cell r="H32">
            <v>0.7321</v>
          </cell>
          <cell r="I32">
            <v>79.4330303030303</v>
          </cell>
          <cell r="J32">
            <v>41</v>
          </cell>
          <cell r="K32">
            <v>0.745454545454545</v>
          </cell>
          <cell r="L32">
            <v>0.745454545454545</v>
          </cell>
          <cell r="M32">
            <v>239.69653030303</v>
          </cell>
          <cell r="N32">
            <v>71.7770543980418</v>
          </cell>
        </row>
        <row r="33">
          <cell r="B33" t="str">
            <v>郑雨杭</v>
          </cell>
          <cell r="C33">
            <v>72.4094</v>
          </cell>
          <cell r="D33" t="str">
            <v>61/62</v>
          </cell>
          <cell r="E33">
            <v>0.9839</v>
          </cell>
          <cell r="F33">
            <v>68.51</v>
          </cell>
          <cell r="G33" t="str">
            <v>51/56</v>
          </cell>
          <cell r="H33">
            <v>0.9107</v>
          </cell>
          <cell r="I33">
            <v>63.2538927738928</v>
          </cell>
          <cell r="J33">
            <v>53</v>
          </cell>
          <cell r="K33">
            <v>0.963636363636364</v>
          </cell>
          <cell r="L33">
            <v>0.963636363636364</v>
          </cell>
          <cell r="M33">
            <v>204.173292773893</v>
          </cell>
          <cell r="N33">
            <v>61.1396315313028</v>
          </cell>
        </row>
        <row r="34">
          <cell r="B34" t="str">
            <v>范静瑶</v>
          </cell>
          <cell r="C34">
            <v>87.1837</v>
          </cell>
          <cell r="D34" t="str">
            <v>22/62</v>
          </cell>
          <cell r="E34">
            <v>0.3548</v>
          </cell>
          <cell r="F34">
            <v>87.52</v>
          </cell>
          <cell r="G34" t="str">
            <v>18/56</v>
          </cell>
          <cell r="H34">
            <v>0.3214</v>
          </cell>
          <cell r="I34">
            <v>87.06060606064</v>
          </cell>
          <cell r="J34">
            <v>27</v>
          </cell>
          <cell r="K34">
            <v>0.490909090909091</v>
          </cell>
          <cell r="L34">
            <v>0.490909090909091</v>
          </cell>
          <cell r="M34">
            <v>261.76430606064</v>
          </cell>
          <cell r="N34">
            <v>78.3852432566592</v>
          </cell>
        </row>
        <row r="35">
          <cell r="B35" t="str">
            <v>何琦</v>
          </cell>
          <cell r="C35">
            <v>90.4622</v>
          </cell>
          <cell r="D35" t="str">
            <v>11/62</v>
          </cell>
          <cell r="E35">
            <v>0.1774</v>
          </cell>
          <cell r="F35">
            <v>93.67</v>
          </cell>
          <cell r="G35" t="str">
            <v>9/56</v>
          </cell>
          <cell r="H35">
            <v>0.1607</v>
          </cell>
          <cell r="I35">
            <v>89.21691228073</v>
          </cell>
          <cell r="J35">
            <v>21</v>
          </cell>
          <cell r="K35">
            <v>0.381818181818182</v>
          </cell>
          <cell r="L35">
            <v>0.381818181818182</v>
          </cell>
          <cell r="M35">
            <v>273.34911228073</v>
          </cell>
          <cell r="N35">
            <v>81.8543100186976</v>
          </cell>
        </row>
        <row r="36">
          <cell r="B36" t="str">
            <v>胡佳颖</v>
          </cell>
          <cell r="C36">
            <v>89.821</v>
          </cell>
          <cell r="D36" t="str">
            <v>13/62</v>
          </cell>
          <cell r="E36">
            <v>0.2097</v>
          </cell>
          <cell r="F36">
            <v>92.45</v>
          </cell>
          <cell r="G36" t="str">
            <v>12/56</v>
          </cell>
          <cell r="H36">
            <v>0.2143</v>
          </cell>
          <cell r="I36">
            <v>93.25363636363</v>
          </cell>
          <cell r="J36">
            <v>12</v>
          </cell>
          <cell r="K36">
            <v>0.218181818181818</v>
          </cell>
          <cell r="L36">
            <v>0.218181818181818</v>
          </cell>
          <cell r="M36">
            <v>275.52463636363</v>
          </cell>
          <cell r="N36">
            <v>82.5057700554581</v>
          </cell>
        </row>
        <row r="37">
          <cell r="B37" t="str">
            <v>李贝贝</v>
          </cell>
          <cell r="C37">
            <v>89.3791</v>
          </cell>
          <cell r="D37" t="str">
            <v>15/62</v>
          </cell>
          <cell r="E37">
            <v>0.2419</v>
          </cell>
          <cell r="F37">
            <v>86.28</v>
          </cell>
          <cell r="G37" t="str">
            <v>23/56</v>
          </cell>
          <cell r="H37">
            <v>0.4107</v>
          </cell>
          <cell r="I37">
            <v>92.21022222223</v>
          </cell>
          <cell r="J37">
            <v>14</v>
          </cell>
          <cell r="K37">
            <v>0.254545454545455</v>
          </cell>
          <cell r="L37">
            <v>0.254545454545455</v>
          </cell>
          <cell r="M37">
            <v>267.86932222223</v>
          </cell>
          <cell r="N37">
            <v>80.2133885225811</v>
          </cell>
        </row>
        <row r="38">
          <cell r="B38" t="str">
            <v>李心洁</v>
          </cell>
          <cell r="C38">
            <v>80.364</v>
          </cell>
          <cell r="D38" t="str">
            <v>49/62</v>
          </cell>
          <cell r="E38">
            <v>0.7903</v>
          </cell>
          <cell r="F38">
            <v>77.33</v>
          </cell>
          <cell r="G38" t="str">
            <v>46/56</v>
          </cell>
          <cell r="H38">
            <v>0.8214</v>
          </cell>
          <cell r="I38">
            <v>81.14666666669</v>
          </cell>
          <cell r="J38">
            <v>33</v>
          </cell>
          <cell r="K38" t="str">
            <v>33/55</v>
          </cell>
          <cell r="L38">
            <v>0.6</v>
          </cell>
          <cell r="M38">
            <v>238.84066666669</v>
          </cell>
          <cell r="N38">
            <v>71.5207662877999</v>
          </cell>
        </row>
        <row r="39">
          <cell r="B39" t="str">
            <v>盛凯旋</v>
          </cell>
          <cell r="C39">
            <v>88.2053</v>
          </cell>
          <cell r="D39" t="str">
            <v>16/62</v>
          </cell>
          <cell r="E39">
            <v>0.2581</v>
          </cell>
          <cell r="F39">
            <v>86.28</v>
          </cell>
          <cell r="G39" t="str">
            <v>22/56</v>
          </cell>
          <cell r="H39">
            <v>0.3929</v>
          </cell>
          <cell r="I39">
            <v>87.77150000002</v>
          </cell>
          <cell r="J39">
            <v>24</v>
          </cell>
          <cell r="K39">
            <v>0.436363636363636</v>
          </cell>
          <cell r="L39">
            <v>0.436363636363636</v>
          </cell>
          <cell r="M39">
            <v>262.25680000002</v>
          </cell>
          <cell r="N39">
            <v>78.5327204196907</v>
          </cell>
        </row>
        <row r="40">
          <cell r="B40" t="str">
            <v>苏柄旭</v>
          </cell>
          <cell r="C40">
            <v>87.5459</v>
          </cell>
          <cell r="D40" t="str">
            <v>20/62</v>
          </cell>
          <cell r="E40">
            <v>0.3226</v>
          </cell>
          <cell r="F40">
            <v>91.81</v>
          </cell>
          <cell r="G40" t="str">
            <v>13/56</v>
          </cell>
          <cell r="H40">
            <v>0.2321</v>
          </cell>
          <cell r="I40">
            <v>89.65636363637</v>
          </cell>
          <cell r="J40">
            <v>20</v>
          </cell>
          <cell r="K40" t="str">
            <v>20/55</v>
          </cell>
          <cell r="L40">
            <v>0.363636363636364</v>
          </cell>
          <cell r="M40">
            <v>269.01226363637</v>
          </cell>
          <cell r="N40">
            <v>80.5556419876303</v>
          </cell>
        </row>
        <row r="41">
          <cell r="B41" t="str">
            <v>邬晨曦</v>
          </cell>
          <cell r="C41">
            <v>91.3327</v>
          </cell>
          <cell r="D41" t="str">
            <v>8/62</v>
          </cell>
          <cell r="E41">
            <v>0.129</v>
          </cell>
          <cell r="F41">
            <v>99.52</v>
          </cell>
          <cell r="G41" t="str">
            <v>2/56</v>
          </cell>
          <cell r="H41">
            <v>0.0357</v>
          </cell>
          <cell r="I41">
            <v>141.449393939394</v>
          </cell>
          <cell r="J41">
            <v>2</v>
          </cell>
          <cell r="K41">
            <v>0.0363636363636364</v>
          </cell>
          <cell r="L41">
            <v>0.0363636363636364</v>
          </cell>
          <cell r="M41">
            <v>332.302093939394</v>
          </cell>
          <cell r="N41">
            <v>99.5077627661828</v>
          </cell>
        </row>
        <row r="42">
          <cell r="B42" t="str">
            <v>徐馨桐</v>
          </cell>
          <cell r="C42">
            <v>81.7104</v>
          </cell>
          <cell r="D42" t="str">
            <v>45/62</v>
          </cell>
          <cell r="E42">
            <v>0.7258</v>
          </cell>
          <cell r="F42">
            <v>80.22</v>
          </cell>
          <cell r="G42" t="str">
            <v>40/56</v>
          </cell>
          <cell r="H42">
            <v>0.7143</v>
          </cell>
          <cell r="I42">
            <v>79.54545454548</v>
          </cell>
          <cell r="J42">
            <v>40</v>
          </cell>
          <cell r="K42" t="str">
            <v>40/55</v>
          </cell>
          <cell r="L42">
            <v>0.727272727272727</v>
          </cell>
          <cell r="M42">
            <v>241.47585454548</v>
          </cell>
          <cell r="N42">
            <v>72.3098725109307</v>
          </cell>
        </row>
        <row r="43">
          <cell r="B43" t="str">
            <v>张佳琪</v>
          </cell>
          <cell r="C43">
            <v>88.0964</v>
          </cell>
          <cell r="D43" t="str">
            <v>18/62</v>
          </cell>
          <cell r="E43">
            <v>0.2903</v>
          </cell>
          <cell r="F43">
            <v>84</v>
          </cell>
          <cell r="G43" t="str">
            <v>28/56</v>
          </cell>
          <cell r="H43">
            <v>0.5</v>
          </cell>
          <cell r="I43">
            <v>91.4557767722473</v>
          </cell>
          <cell r="J43">
            <v>15</v>
          </cell>
          <cell r="K43" t="str">
            <v>15/55</v>
          </cell>
          <cell r="L43">
            <v>0.272727272727273</v>
          </cell>
          <cell r="M43">
            <v>263.552176772247</v>
          </cell>
          <cell r="N43">
            <v>78.9206206071844</v>
          </cell>
        </row>
        <row r="44">
          <cell r="B44" t="str">
            <v>张一雯</v>
          </cell>
          <cell r="C44">
            <v>83.971</v>
          </cell>
          <cell r="D44" t="str">
            <v>39/62</v>
          </cell>
          <cell r="E44">
            <v>0.629</v>
          </cell>
          <cell r="F44">
            <v>86.92</v>
          </cell>
          <cell r="G44" t="str">
            <v>21/56</v>
          </cell>
          <cell r="H44">
            <v>0.375</v>
          </cell>
          <cell r="I44">
            <v>80.36844444446</v>
          </cell>
          <cell r="J44">
            <v>37</v>
          </cell>
          <cell r="K44">
            <v>0.672727272727273</v>
          </cell>
          <cell r="L44">
            <v>0.672727272727273</v>
          </cell>
          <cell r="M44">
            <v>251.25944444446</v>
          </cell>
          <cell r="N44">
            <v>75.2395655836649</v>
          </cell>
        </row>
        <row r="45">
          <cell r="B45" t="str">
            <v>白照阳</v>
          </cell>
          <cell r="C45">
            <v>87.9774</v>
          </cell>
          <cell r="D45" t="str">
            <v>19/62</v>
          </cell>
          <cell r="E45">
            <v>0.3065</v>
          </cell>
          <cell r="F45">
            <v>92.74</v>
          </cell>
          <cell r="G45" t="str">
            <v>11/56</v>
          </cell>
          <cell r="H45">
            <v>0.1964</v>
          </cell>
          <cell r="I45">
            <v>96.8618787879</v>
          </cell>
          <cell r="J45">
            <v>8</v>
          </cell>
          <cell r="K45">
            <v>0.145454545454545</v>
          </cell>
          <cell r="L45">
            <v>0.145454545454545</v>
          </cell>
          <cell r="M45">
            <v>277.5792787879</v>
          </cell>
          <cell r="N45">
            <v>83.1210321156511</v>
          </cell>
        </row>
        <row r="46">
          <cell r="B46" t="str">
            <v>冯梓凌</v>
          </cell>
          <cell r="C46">
            <v>85.574</v>
          </cell>
          <cell r="D46" t="str">
            <v>29/62</v>
          </cell>
          <cell r="E46">
            <v>0.4677</v>
          </cell>
          <cell r="F46">
            <v>86</v>
          </cell>
          <cell r="G46" t="str">
            <v>24/56</v>
          </cell>
          <cell r="H46">
            <v>0.4286</v>
          </cell>
          <cell r="I46">
            <v>86.88181818185</v>
          </cell>
          <cell r="J46">
            <v>28</v>
          </cell>
          <cell r="K46">
            <v>0.509090909090909</v>
          </cell>
          <cell r="L46">
            <v>0.509090909090909</v>
          </cell>
          <cell r="M46">
            <v>258.45581818185</v>
          </cell>
          <cell r="N46">
            <v>77.394517549654</v>
          </cell>
        </row>
        <row r="47">
          <cell r="B47" t="str">
            <v>胡金委</v>
          </cell>
          <cell r="C47">
            <v>80.6495</v>
          </cell>
          <cell r="D47" t="str">
            <v>48/62</v>
          </cell>
          <cell r="E47">
            <v>0.7742</v>
          </cell>
          <cell r="F47">
            <v>80.56</v>
          </cell>
          <cell r="G47" t="str">
            <v>39/56</v>
          </cell>
          <cell r="H47">
            <v>0.6964</v>
          </cell>
          <cell r="I47">
            <v>74.98240093239</v>
          </cell>
          <cell r="J47">
            <v>45</v>
          </cell>
          <cell r="K47" t="str">
            <v>45/55</v>
          </cell>
          <cell r="L47">
            <v>0.818181818181818</v>
          </cell>
          <cell r="M47">
            <v>236.19190093239</v>
          </cell>
          <cell r="N47">
            <v>70.7275941798926</v>
          </cell>
        </row>
        <row r="48">
          <cell r="B48" t="str">
            <v>赖府丞</v>
          </cell>
          <cell r="C48">
            <v>82.1931</v>
          </cell>
          <cell r="D48" t="str">
            <v>43/62</v>
          </cell>
          <cell r="E48">
            <v>0.6935</v>
          </cell>
          <cell r="F48">
            <v>83.86</v>
          </cell>
          <cell r="G48" t="str">
            <v>29/56</v>
          </cell>
          <cell r="H48">
            <v>0.5179</v>
          </cell>
          <cell r="I48">
            <v>71.62818181815</v>
          </cell>
          <cell r="J48">
            <v>49</v>
          </cell>
          <cell r="K48" t="str">
            <v>49/55</v>
          </cell>
          <cell r="L48">
            <v>0.890909090909091</v>
          </cell>
          <cell r="M48">
            <v>237.68128181815</v>
          </cell>
          <cell r="N48">
            <v>71.1735888412315</v>
          </cell>
        </row>
        <row r="49">
          <cell r="B49" t="str">
            <v>南中奇</v>
          </cell>
          <cell r="C49">
            <v>81.24</v>
          </cell>
          <cell r="D49" t="str">
            <v>46/62</v>
          </cell>
          <cell r="E49">
            <v>0.7419</v>
          </cell>
          <cell r="F49">
            <v>82.79</v>
          </cell>
          <cell r="G49" t="str">
            <v>31/56</v>
          </cell>
          <cell r="H49">
            <v>0.5536</v>
          </cell>
          <cell r="I49">
            <v>72.44636363637</v>
          </cell>
          <cell r="J49">
            <v>48</v>
          </cell>
          <cell r="K49">
            <v>0.872727272727273</v>
          </cell>
          <cell r="L49">
            <v>0.872727272727273</v>
          </cell>
          <cell r="M49">
            <v>236.47636363637</v>
          </cell>
          <cell r="N49">
            <v>70.8127764516259</v>
          </cell>
        </row>
        <row r="50">
          <cell r="B50" t="str">
            <v>潘炫文</v>
          </cell>
          <cell r="C50">
            <v>83.5193</v>
          </cell>
          <cell r="D50" t="str">
            <v>41/62</v>
          </cell>
          <cell r="E50">
            <v>0.6613</v>
          </cell>
          <cell r="F50">
            <v>81.52</v>
          </cell>
          <cell r="G50" t="str">
            <v>35/56</v>
          </cell>
          <cell r="H50">
            <v>0.625</v>
          </cell>
          <cell r="I50">
            <v>80.27033333331</v>
          </cell>
          <cell r="J50">
            <v>38</v>
          </cell>
          <cell r="K50">
            <v>0.690909090909091</v>
          </cell>
          <cell r="L50">
            <v>0.690909090909091</v>
          </cell>
          <cell r="M50">
            <v>245.30963333331</v>
          </cell>
          <cell r="N50">
            <v>73.4578964237351</v>
          </cell>
        </row>
        <row r="51">
          <cell r="B51" t="str">
            <v>钱峻翔</v>
          </cell>
          <cell r="C51">
            <v>85.6513</v>
          </cell>
          <cell r="D51" t="str">
            <v>28/62</v>
          </cell>
          <cell r="E51">
            <v>0.4516</v>
          </cell>
          <cell r="F51">
            <v>91.17</v>
          </cell>
          <cell r="G51" t="str">
            <v>14/56</v>
          </cell>
          <cell r="H51">
            <v>0.25</v>
          </cell>
          <cell r="I51">
            <v>94.42060606064</v>
          </cell>
          <cell r="J51">
            <v>11</v>
          </cell>
          <cell r="K51" t="str">
            <v>11/55</v>
          </cell>
          <cell r="L51">
            <v>0.2</v>
          </cell>
          <cell r="M51">
            <v>271.24190606064</v>
          </cell>
          <cell r="N51">
            <v>81.223307745548</v>
          </cell>
        </row>
        <row r="52">
          <cell r="B52" t="str">
            <v>钱卓逸</v>
          </cell>
          <cell r="C52">
            <v>86.2808</v>
          </cell>
          <cell r="D52" t="str">
            <v>25/62</v>
          </cell>
          <cell r="E52">
            <v>0.4032</v>
          </cell>
          <cell r="F52">
            <v>93.17</v>
          </cell>
          <cell r="G52" t="str">
            <v>10/56</v>
          </cell>
          <cell r="H52">
            <v>0.1786</v>
          </cell>
          <cell r="I52">
            <v>97.90278787879</v>
          </cell>
          <cell r="J52">
            <v>7</v>
          </cell>
          <cell r="K52">
            <v>0.127272727272727</v>
          </cell>
          <cell r="L52">
            <v>0.127272727272727</v>
          </cell>
          <cell r="M52">
            <v>277.35358787879</v>
          </cell>
          <cell r="N52">
            <v>83.0534490403356</v>
          </cell>
        </row>
        <row r="53">
          <cell r="B53" t="str">
            <v>童啸咏</v>
          </cell>
          <cell r="C53">
            <v>77.9921</v>
          </cell>
          <cell r="D53" t="str">
            <v>58/62</v>
          </cell>
          <cell r="E53">
            <v>0.9355</v>
          </cell>
          <cell r="F53">
            <v>65.8</v>
          </cell>
          <cell r="G53" t="str">
            <v>53/56</v>
          </cell>
          <cell r="H53">
            <v>0.9464</v>
          </cell>
          <cell r="I53">
            <v>65.46878787879</v>
          </cell>
          <cell r="J53">
            <v>52</v>
          </cell>
          <cell r="K53">
            <v>0.945454545454545</v>
          </cell>
          <cell r="L53">
            <v>0.945454545454545</v>
          </cell>
          <cell r="M53">
            <v>209.26088787879</v>
          </cell>
          <cell r="N53">
            <v>62.6631103657179</v>
          </cell>
        </row>
        <row r="54">
          <cell r="B54" t="str">
            <v>吴昊哲</v>
          </cell>
          <cell r="C54">
            <v>84.4744</v>
          </cell>
          <cell r="D54" t="str">
            <v>35/62</v>
          </cell>
          <cell r="E54">
            <v>0.5645</v>
          </cell>
          <cell r="F54">
            <v>82.72</v>
          </cell>
          <cell r="G54" t="str">
            <v>32/56</v>
          </cell>
          <cell r="H54">
            <v>0.5714</v>
          </cell>
          <cell r="I54">
            <v>87.14855555554</v>
          </cell>
          <cell r="J54">
            <v>26</v>
          </cell>
          <cell r="K54">
            <v>0.472727272727273</v>
          </cell>
          <cell r="L54">
            <v>0.472727272727273</v>
          </cell>
          <cell r="M54">
            <v>254.34295555554</v>
          </cell>
          <cell r="N54">
            <v>76.1629220647836</v>
          </cell>
        </row>
        <row r="55">
          <cell r="B55" t="str">
            <v>张超</v>
          </cell>
          <cell r="C55">
            <v>79.5424</v>
          </cell>
          <cell r="D55" t="str">
            <v>53/62</v>
          </cell>
          <cell r="E55">
            <v>0.8548</v>
          </cell>
          <cell r="F55">
            <v>80.83</v>
          </cell>
          <cell r="G55" t="str">
            <v>38/56</v>
          </cell>
          <cell r="H55">
            <v>0.6786</v>
          </cell>
          <cell r="I55">
            <v>81.39639534886</v>
          </cell>
          <cell r="J55">
            <v>32</v>
          </cell>
          <cell r="K55">
            <v>0.581818181818182</v>
          </cell>
          <cell r="L55">
            <v>0.581818181818182</v>
          </cell>
          <cell r="M55">
            <v>241.76879534886</v>
          </cell>
          <cell r="N55">
            <v>72.3975935469967</v>
          </cell>
        </row>
        <row r="56">
          <cell r="B56" t="str">
            <v>赵宏博</v>
          </cell>
          <cell r="C56">
            <v>91.3958</v>
          </cell>
          <cell r="D56" t="str">
            <v>6/62</v>
          </cell>
          <cell r="E56">
            <v>0.0968</v>
          </cell>
          <cell r="F56">
            <v>96.83</v>
          </cell>
          <cell r="G56" t="str">
            <v>5/56</v>
          </cell>
          <cell r="H56">
            <v>0.0893</v>
          </cell>
          <cell r="I56">
            <v>90.54454545456</v>
          </cell>
          <cell r="J56">
            <v>17</v>
          </cell>
          <cell r="K56">
            <v>0.309090909090909</v>
          </cell>
          <cell r="L56">
            <v>0.309090909090909</v>
          </cell>
          <cell r="M56">
            <v>278.77034545456</v>
          </cell>
          <cell r="N56">
            <v>83.4776966731917</v>
          </cell>
        </row>
        <row r="57">
          <cell r="B57" t="str">
            <v>赵睿</v>
          </cell>
          <cell r="C57">
            <v>84.896</v>
          </cell>
          <cell r="D57" t="str">
            <v>31/62</v>
          </cell>
          <cell r="E57">
            <v>0.5</v>
          </cell>
          <cell r="F57">
            <v>83.22</v>
          </cell>
          <cell r="G57" t="str">
            <v>30/56</v>
          </cell>
          <cell r="H57">
            <v>0.5357</v>
          </cell>
          <cell r="I57">
            <v>82.72348484847</v>
          </cell>
          <cell r="J57">
            <v>31</v>
          </cell>
          <cell r="K57">
            <v>0.563636363636364</v>
          </cell>
          <cell r="L57">
            <v>0.563636363636364</v>
          </cell>
          <cell r="M57">
            <v>250.83948484847</v>
          </cell>
          <cell r="N57">
            <v>75.1138088080943</v>
          </cell>
        </row>
      </sheetData>
      <sheetData sheetId="12">
        <row r="1">
          <cell r="A1" t="str">
            <v>工商管理学院2023级会计专业前三学年综合测评成绩</v>
          </cell>
        </row>
        <row r="2">
          <cell r="A2" t="str">
            <v>学号</v>
          </cell>
          <cell r="B2" t="str">
            <v>姓名</v>
          </cell>
          <cell r="C2" t="str">
            <v>大一综测成绩</v>
          </cell>
          <cell r="D2" t="str">
            <v>大一综测排名</v>
          </cell>
          <cell r="E2" t="str">
            <v>大一综测排名(%)</v>
          </cell>
          <cell r="F2" t="str">
            <v>大二综测成绩</v>
          </cell>
          <cell r="G2" t="str">
            <v>大二综测排名</v>
          </cell>
          <cell r="H2" t="str">
            <v>大二综测排名(%)</v>
          </cell>
          <cell r="I2" t="str">
            <v>大三综测成绩</v>
          </cell>
          <cell r="J2" t="str">
            <v>大三综测名次</v>
          </cell>
          <cell r="K2" t="str">
            <v>大三综测排名</v>
          </cell>
          <cell r="L2" t="str">
            <v>大三综测排名(%)</v>
          </cell>
          <cell r="M2" t="str">
            <v>前三年综测总分</v>
          </cell>
          <cell r="N2" t="str">
            <v>前三学年综合测评成绩</v>
          </cell>
        </row>
        <row r="3">
          <cell r="A3">
            <v>2023016852</v>
          </cell>
          <cell r="B3" t="str">
            <v>晏茜</v>
          </cell>
          <cell r="C3">
            <v>92.4957</v>
          </cell>
          <cell r="D3" t="str">
            <v>8/98</v>
          </cell>
          <cell r="E3">
            <v>0.0816</v>
          </cell>
          <cell r="F3">
            <v>106.7831</v>
          </cell>
          <cell r="G3" t="str">
            <v>1/95</v>
          </cell>
          <cell r="H3">
            <v>0.0105</v>
          </cell>
          <cell r="I3">
            <v>131.435141692308</v>
          </cell>
          <cell r="J3">
            <v>1</v>
          </cell>
          <cell r="K3">
            <v>0.0105263157894737</v>
          </cell>
          <cell r="L3">
            <v>0.0105263157894737</v>
          </cell>
          <cell r="M3">
            <v>330.713941692308</v>
          </cell>
          <cell r="N3">
            <v>100.00001260676</v>
          </cell>
        </row>
        <row r="4">
          <cell r="A4">
            <v>2023016835</v>
          </cell>
          <cell r="B4" t="str">
            <v>展博文</v>
          </cell>
          <cell r="C4">
            <v>95.496</v>
          </cell>
          <cell r="D4" t="str">
            <v>3/98</v>
          </cell>
          <cell r="E4">
            <v>0.0306</v>
          </cell>
          <cell r="F4">
            <v>105.188</v>
          </cell>
          <cell r="G4" t="str">
            <v>3/95</v>
          </cell>
          <cell r="H4">
            <v>0.0316</v>
          </cell>
          <cell r="I4">
            <v>120.386546153846</v>
          </cell>
          <cell r="J4">
            <v>2</v>
          </cell>
          <cell r="K4">
            <v>0.0210526315789474</v>
          </cell>
          <cell r="L4">
            <v>0.0210526315789474</v>
          </cell>
          <cell r="M4">
            <v>321.070546153846</v>
          </cell>
          <cell r="N4">
            <v>97.08407966942</v>
          </cell>
        </row>
        <row r="5">
          <cell r="A5">
            <v>2023016838</v>
          </cell>
          <cell r="B5" t="str">
            <v>何璐伊</v>
          </cell>
          <cell r="C5">
            <v>95.7368</v>
          </cell>
          <cell r="D5" t="str">
            <v>1/98</v>
          </cell>
          <cell r="E5">
            <v>0.0102</v>
          </cell>
          <cell r="F5">
            <v>105.4404</v>
          </cell>
          <cell r="G5" t="str">
            <v>2/95</v>
          </cell>
          <cell r="H5">
            <v>0.0211</v>
          </cell>
          <cell r="I5">
            <v>117.445948051282</v>
          </cell>
          <cell r="J5">
            <v>4</v>
          </cell>
          <cell r="K5">
            <v>0.0421052631578947</v>
          </cell>
          <cell r="L5">
            <v>0.0421052631578947</v>
          </cell>
          <cell r="M5">
            <v>318.623148051282</v>
          </cell>
          <cell r="N5">
            <v>96.3440448228157</v>
          </cell>
        </row>
        <row r="6">
          <cell r="A6">
            <v>2022016393</v>
          </cell>
          <cell r="B6" t="str">
            <v>马心妍</v>
          </cell>
          <cell r="C6">
            <v>95.6175</v>
          </cell>
          <cell r="D6" t="str">
            <v>2/98</v>
          </cell>
          <cell r="E6">
            <v>0.0204</v>
          </cell>
          <cell r="F6">
            <v>98.6571</v>
          </cell>
          <cell r="G6" t="str">
            <v>4/95</v>
          </cell>
          <cell r="H6">
            <v>0.0421</v>
          </cell>
          <cell r="I6">
            <v>118.710659574468</v>
          </cell>
          <cell r="J6">
            <v>3</v>
          </cell>
          <cell r="K6">
            <v>0.0315789473684211</v>
          </cell>
          <cell r="L6">
            <v>0.0315789473684211</v>
          </cell>
          <cell r="M6">
            <v>312.985259574468</v>
          </cell>
          <cell r="N6">
            <v>94.6392817400381</v>
          </cell>
        </row>
        <row r="7">
          <cell r="A7">
            <v>2023016844</v>
          </cell>
          <cell r="B7" t="str">
            <v>毛爱琦</v>
          </cell>
          <cell r="C7">
            <v>94.0972</v>
          </cell>
          <cell r="D7" t="str">
            <v>5/98</v>
          </cell>
          <cell r="E7">
            <v>0.051</v>
          </cell>
          <cell r="F7">
            <v>98.2066</v>
          </cell>
          <cell r="G7" t="str">
            <v>5/95</v>
          </cell>
          <cell r="H7">
            <v>0.0526</v>
          </cell>
          <cell r="I7">
            <v>103.68065034965</v>
          </cell>
          <cell r="J7">
            <v>8</v>
          </cell>
          <cell r="K7">
            <v>0.0842105263157895</v>
          </cell>
          <cell r="L7">
            <v>0.0842105263157895</v>
          </cell>
          <cell r="M7">
            <v>295.98445034965</v>
          </cell>
          <cell r="N7">
            <v>89.4986422855677</v>
          </cell>
        </row>
        <row r="8">
          <cell r="A8">
            <v>2023016842</v>
          </cell>
          <cell r="B8" t="str">
            <v>凌佳睿</v>
          </cell>
          <cell r="C8">
            <v>92.4511</v>
          </cell>
          <cell r="D8" t="str">
            <v>10/98</v>
          </cell>
          <cell r="E8">
            <v>0.102</v>
          </cell>
          <cell r="F8">
            <v>94.9017</v>
          </cell>
          <cell r="G8" t="str">
            <v>7/95</v>
          </cell>
          <cell r="H8">
            <v>0.0737</v>
          </cell>
          <cell r="I8">
            <v>107.17534032634</v>
          </cell>
          <cell r="J8">
            <v>6</v>
          </cell>
          <cell r="K8">
            <v>0.0631578947368421</v>
          </cell>
          <cell r="L8">
            <v>0.0631578947368421</v>
          </cell>
          <cell r="M8">
            <v>294.52814032634</v>
          </cell>
          <cell r="N8">
            <v>89.0582888491654</v>
          </cell>
        </row>
        <row r="9">
          <cell r="A9">
            <v>2023016787</v>
          </cell>
          <cell r="B9" t="str">
            <v>周昱彤</v>
          </cell>
          <cell r="C9">
            <v>89.5925</v>
          </cell>
          <cell r="D9" t="str">
            <v>26/98</v>
          </cell>
          <cell r="E9">
            <v>0.2653</v>
          </cell>
          <cell r="F9">
            <v>96.2341</v>
          </cell>
          <cell r="G9" t="str">
            <v>6/95</v>
          </cell>
          <cell r="H9">
            <v>0.0632</v>
          </cell>
          <cell r="I9">
            <v>105.533767</v>
          </cell>
          <cell r="J9">
            <v>7</v>
          </cell>
          <cell r="K9">
            <v>0.0736842105263158</v>
          </cell>
          <cell r="L9">
            <v>0.0736842105263158</v>
          </cell>
          <cell r="M9">
            <v>291.360367</v>
          </cell>
          <cell r="N9">
            <v>88.1004297067647</v>
          </cell>
        </row>
        <row r="10">
          <cell r="A10">
            <v>2023016795</v>
          </cell>
          <cell r="B10" t="str">
            <v>刘曜玮</v>
          </cell>
          <cell r="C10">
            <v>93.8187</v>
          </cell>
          <cell r="D10" t="str">
            <v>6/98</v>
          </cell>
          <cell r="E10">
            <v>0.0612</v>
          </cell>
          <cell r="F10">
            <v>93.5907</v>
          </cell>
          <cell r="G10" t="str">
            <v>10/95</v>
          </cell>
          <cell r="H10">
            <v>0.1053</v>
          </cell>
          <cell r="I10">
            <v>102.78361539</v>
          </cell>
          <cell r="J10">
            <v>9</v>
          </cell>
          <cell r="K10">
            <v>0.0947368421052632</v>
          </cell>
          <cell r="L10">
            <v>0.0947368421052632</v>
          </cell>
          <cell r="M10">
            <v>290.19301539</v>
          </cell>
          <cell r="N10">
            <v>87.7474504065296</v>
          </cell>
        </row>
        <row r="11">
          <cell r="A11">
            <v>2023016833</v>
          </cell>
          <cell r="B11" t="str">
            <v>吴卓东</v>
          </cell>
          <cell r="C11">
            <v>87.0158</v>
          </cell>
          <cell r="D11" t="str">
            <v>36/98</v>
          </cell>
          <cell r="E11">
            <v>0.3673</v>
          </cell>
          <cell r="F11">
            <v>94.2126</v>
          </cell>
          <cell r="G11" t="str">
            <v>9/95</v>
          </cell>
          <cell r="H11">
            <v>0.0947</v>
          </cell>
          <cell r="I11">
            <v>108.007607692308</v>
          </cell>
          <cell r="J11">
            <v>5</v>
          </cell>
          <cell r="K11" t="str">
            <v>5/95</v>
          </cell>
          <cell r="L11">
            <v>0.0526315789473684</v>
          </cell>
          <cell r="M11">
            <v>289.236007692308</v>
          </cell>
          <cell r="N11">
            <v>87.4580740913242</v>
          </cell>
        </row>
        <row r="12">
          <cell r="A12">
            <v>2023016867</v>
          </cell>
          <cell r="B12" t="str">
            <v>赵彦翔</v>
          </cell>
          <cell r="C12">
            <v>92.4235</v>
          </cell>
          <cell r="D12" t="str">
            <v>11/98</v>
          </cell>
          <cell r="E12">
            <v>0.1122</v>
          </cell>
          <cell r="F12">
            <v>94.3631</v>
          </cell>
          <cell r="G12" t="str">
            <v>8/95</v>
          </cell>
          <cell r="H12">
            <v>0.0842</v>
          </cell>
          <cell r="I12">
            <v>98.6881468531469</v>
          </cell>
          <cell r="J12">
            <v>12</v>
          </cell>
          <cell r="K12">
            <v>0.126315789473684</v>
          </cell>
          <cell r="L12">
            <v>0.126315789473684</v>
          </cell>
          <cell r="M12">
            <v>285.474746853147</v>
          </cell>
          <cell r="N12">
            <v>86.3207584722465</v>
          </cell>
        </row>
        <row r="13">
          <cell r="A13">
            <v>2023016887</v>
          </cell>
          <cell r="B13" t="str">
            <v>刘怀远</v>
          </cell>
          <cell r="C13">
            <v>90.949</v>
          </cell>
          <cell r="D13" t="str">
            <v>13/62</v>
          </cell>
          <cell r="E13">
            <v>0.2097</v>
          </cell>
          <cell r="F13">
            <v>91.8994</v>
          </cell>
          <cell r="G13" t="str">
            <v>17/95</v>
          </cell>
          <cell r="H13">
            <v>0.1789</v>
          </cell>
          <cell r="I13">
            <v>99.7404087378816</v>
          </cell>
          <cell r="J13">
            <v>10</v>
          </cell>
          <cell r="K13" t="str">
            <v>10/95</v>
          </cell>
          <cell r="L13">
            <v>0.105263157894737</v>
          </cell>
          <cell r="M13">
            <v>282.588808737882</v>
          </cell>
          <cell r="N13">
            <v>85.4481195794557</v>
          </cell>
        </row>
        <row r="14">
          <cell r="A14">
            <v>2023016849</v>
          </cell>
          <cell r="B14" t="str">
            <v>王子轩</v>
          </cell>
          <cell r="C14">
            <v>92.634</v>
          </cell>
          <cell r="D14" t="str">
            <v>7/98</v>
          </cell>
          <cell r="E14">
            <v>0.0714</v>
          </cell>
          <cell r="F14">
            <v>92.3653</v>
          </cell>
          <cell r="G14" t="str">
            <v>13/95</v>
          </cell>
          <cell r="H14">
            <v>0.1368</v>
          </cell>
          <cell r="I14">
            <v>94.5883333333333</v>
          </cell>
          <cell r="J14">
            <v>18</v>
          </cell>
          <cell r="K14">
            <v>0.189473684210526</v>
          </cell>
          <cell r="L14">
            <v>0.189473684210526</v>
          </cell>
          <cell r="M14">
            <v>279.587633333333</v>
          </cell>
          <cell r="N14">
            <v>84.5406356773433</v>
          </cell>
        </row>
        <row r="15">
          <cell r="A15">
            <v>2023016776</v>
          </cell>
          <cell r="B15" t="str">
            <v>李伊珊</v>
          </cell>
          <cell r="C15">
            <v>89.3112</v>
          </cell>
          <cell r="D15" t="str">
            <v>28/98</v>
          </cell>
          <cell r="E15">
            <v>0.2857</v>
          </cell>
          <cell r="F15">
            <v>90.9137</v>
          </cell>
          <cell r="G15" t="str">
            <v>24/95</v>
          </cell>
          <cell r="H15">
            <v>0.2526</v>
          </cell>
          <cell r="I15">
            <v>99.0499547511312</v>
          </cell>
          <cell r="J15">
            <v>11</v>
          </cell>
          <cell r="K15">
            <v>0.115789473684211</v>
          </cell>
          <cell r="L15">
            <v>0.115789473684211</v>
          </cell>
          <cell r="M15">
            <v>279.274854751131</v>
          </cell>
          <cell r="N15">
            <v>84.446058889914</v>
          </cell>
        </row>
        <row r="16">
          <cell r="A16">
            <v>2023016786</v>
          </cell>
          <cell r="B16" t="str">
            <v>张润</v>
          </cell>
          <cell r="C16">
            <v>90.5161</v>
          </cell>
          <cell r="D16" t="str">
            <v>20/98</v>
          </cell>
          <cell r="E16">
            <v>0.2041</v>
          </cell>
          <cell r="F16">
            <v>91.7815</v>
          </cell>
          <cell r="G16" t="str">
            <v>18/95</v>
          </cell>
          <cell r="H16">
            <v>0.1895</v>
          </cell>
          <cell r="I16">
            <v>96.1358888888888</v>
          </cell>
          <cell r="J16">
            <v>14</v>
          </cell>
          <cell r="K16">
            <v>0.147368421052632</v>
          </cell>
          <cell r="L16">
            <v>0.147368421052632</v>
          </cell>
          <cell r="M16">
            <v>278.433488888889</v>
          </cell>
          <cell r="N16">
            <v>84.1916499091477</v>
          </cell>
        </row>
        <row r="17">
          <cell r="A17">
            <v>2023016811</v>
          </cell>
          <cell r="B17" t="str">
            <v>倪茜悦</v>
          </cell>
          <cell r="C17">
            <v>92.4534</v>
          </cell>
          <cell r="D17" t="str">
            <v>9/98</v>
          </cell>
          <cell r="E17">
            <v>0.0918</v>
          </cell>
          <cell r="F17">
            <v>91.9868</v>
          </cell>
          <cell r="G17" t="str">
            <v>16/95</v>
          </cell>
          <cell r="H17">
            <v>0.1684</v>
          </cell>
          <cell r="I17">
            <v>93.5254263565892</v>
          </cell>
          <cell r="J17">
            <v>21</v>
          </cell>
          <cell r="K17">
            <v>0.221052631578947</v>
          </cell>
          <cell r="L17">
            <v>0.221052631578947</v>
          </cell>
          <cell r="M17">
            <v>277.965626356589</v>
          </cell>
          <cell r="N17">
            <v>84.0501794320073</v>
          </cell>
        </row>
        <row r="18">
          <cell r="A18">
            <v>2023016853</v>
          </cell>
          <cell r="B18" t="str">
            <v>叶子琪</v>
          </cell>
          <cell r="C18">
            <v>91.1368</v>
          </cell>
          <cell r="D18" t="str">
            <v>16/98</v>
          </cell>
          <cell r="E18">
            <v>0.1633</v>
          </cell>
          <cell r="F18">
            <v>91.7257</v>
          </cell>
          <cell r="G18" t="str">
            <v>19/95</v>
          </cell>
          <cell r="H18">
            <v>0.2</v>
          </cell>
          <cell r="I18">
            <v>94.9169444444445</v>
          </cell>
          <cell r="J18">
            <v>17</v>
          </cell>
          <cell r="K18">
            <v>0.178947368421053</v>
          </cell>
          <cell r="L18">
            <v>0.178947368421053</v>
          </cell>
          <cell r="M18">
            <v>277.779444444444</v>
          </cell>
          <cell r="N18">
            <v>83.9938824598677</v>
          </cell>
        </row>
        <row r="19">
          <cell r="A19">
            <v>2023016848</v>
          </cell>
          <cell r="B19" t="str">
            <v>王嘉琪</v>
          </cell>
          <cell r="C19">
            <v>90.9321</v>
          </cell>
          <cell r="D19" t="str">
            <v>18/98</v>
          </cell>
          <cell r="E19">
            <v>0.1837</v>
          </cell>
          <cell r="F19">
            <v>92.6806</v>
          </cell>
          <cell r="G19" t="str">
            <v>11/95</v>
          </cell>
          <cell r="H19">
            <v>0.1158</v>
          </cell>
          <cell r="I19">
            <v>93.3508158508158</v>
          </cell>
          <cell r="J19">
            <v>23</v>
          </cell>
          <cell r="K19">
            <v>0.242105263157895</v>
          </cell>
          <cell r="L19">
            <v>0.242105263157895</v>
          </cell>
          <cell r="M19">
            <v>276.963515850816</v>
          </cell>
          <cell r="N19">
            <v>83.7471651027719</v>
          </cell>
        </row>
        <row r="20">
          <cell r="A20">
            <v>2023016803</v>
          </cell>
          <cell r="B20" t="str">
            <v>陈婧</v>
          </cell>
          <cell r="C20">
            <v>90.1563</v>
          </cell>
          <cell r="D20" t="str">
            <v>23/98</v>
          </cell>
          <cell r="E20">
            <v>0.2347</v>
          </cell>
          <cell r="F20">
            <v>91.0314</v>
          </cell>
          <cell r="G20" t="str">
            <v>23/95</v>
          </cell>
          <cell r="H20">
            <v>0.2421</v>
          </cell>
          <cell r="I20">
            <v>95.3150129198967</v>
          </cell>
          <cell r="J20">
            <v>15</v>
          </cell>
          <cell r="K20" t="str">
            <v>15/95</v>
          </cell>
          <cell r="L20">
            <v>0.157894736842105</v>
          </cell>
          <cell r="M20">
            <v>276.502712919897</v>
          </cell>
          <cell r="N20">
            <v>83.6078292808064</v>
          </cell>
        </row>
        <row r="21">
          <cell r="A21">
            <v>2023016805</v>
          </cell>
          <cell r="B21" t="str">
            <v>丁帅洁</v>
          </cell>
          <cell r="C21">
            <v>94.6505</v>
          </cell>
          <cell r="D21" t="str">
            <v>4/98</v>
          </cell>
          <cell r="E21">
            <v>0.0408</v>
          </cell>
          <cell r="F21">
            <v>92.2724</v>
          </cell>
          <cell r="G21" t="str">
            <v>14/95</v>
          </cell>
          <cell r="H21">
            <v>0.1474</v>
          </cell>
          <cell r="I21">
            <v>88.5938604651163</v>
          </cell>
          <cell r="J21">
            <v>41</v>
          </cell>
          <cell r="K21">
            <v>0.431578947368421</v>
          </cell>
          <cell r="L21">
            <v>0.431578947368421</v>
          </cell>
          <cell r="M21">
            <v>275.516760465116</v>
          </cell>
          <cell r="N21">
            <v>83.3097007610253</v>
          </cell>
        </row>
        <row r="22">
          <cell r="A22">
            <v>2023016820</v>
          </cell>
          <cell r="B22" t="str">
            <v>朱林</v>
          </cell>
          <cell r="C22">
            <v>91.6258</v>
          </cell>
          <cell r="D22" t="str">
            <v>15/98</v>
          </cell>
          <cell r="E22">
            <v>0.1531</v>
          </cell>
          <cell r="F22">
            <v>85.3205</v>
          </cell>
          <cell r="G22" t="str">
            <v>58/95</v>
          </cell>
          <cell r="H22">
            <v>0.6105</v>
          </cell>
          <cell r="I22">
            <v>98.2659272727273</v>
          </cell>
          <cell r="J22">
            <v>13</v>
          </cell>
          <cell r="K22">
            <v>0.136842105263158</v>
          </cell>
          <cell r="L22">
            <v>0.136842105263158</v>
          </cell>
          <cell r="M22">
            <v>275.212227272727</v>
          </cell>
          <cell r="N22">
            <v>83.2176171829268</v>
          </cell>
        </row>
        <row r="23">
          <cell r="A23">
            <v>2023016777</v>
          </cell>
          <cell r="B23" t="str">
            <v>李怡婷</v>
          </cell>
          <cell r="C23">
            <v>87.8786</v>
          </cell>
          <cell r="D23" t="str">
            <v>33/98</v>
          </cell>
          <cell r="E23">
            <v>0.3367</v>
          </cell>
          <cell r="F23">
            <v>91.1764</v>
          </cell>
          <cell r="G23" t="str">
            <v>22/95</v>
          </cell>
          <cell r="H23">
            <v>0.2316</v>
          </cell>
          <cell r="I23">
            <v>95.0094871794871</v>
          </cell>
          <cell r="J23">
            <v>16</v>
          </cell>
          <cell r="K23">
            <v>0.168421052631579</v>
          </cell>
          <cell r="L23">
            <v>0.168421052631579</v>
          </cell>
          <cell r="M23">
            <v>274.064487179487</v>
          </cell>
          <cell r="N23">
            <v>82.8705679378723</v>
          </cell>
        </row>
        <row r="24">
          <cell r="A24">
            <v>2023016864</v>
          </cell>
          <cell r="B24" t="str">
            <v>张阳</v>
          </cell>
          <cell r="C24">
            <v>91.9136</v>
          </cell>
          <cell r="D24" t="str">
            <v>14/98</v>
          </cell>
          <cell r="E24">
            <v>0.1429</v>
          </cell>
          <cell r="F24">
            <v>90.3383</v>
          </cell>
          <cell r="G24" t="str">
            <v>26/95</v>
          </cell>
          <cell r="H24">
            <v>0.2737</v>
          </cell>
          <cell r="I24">
            <v>90.7397902097903</v>
          </cell>
          <cell r="J24">
            <v>32</v>
          </cell>
          <cell r="K24">
            <v>0.336842105263158</v>
          </cell>
          <cell r="L24">
            <v>0.336842105263158</v>
          </cell>
          <cell r="M24">
            <v>272.99169020979</v>
          </cell>
          <cell r="N24">
            <v>82.546179706928</v>
          </cell>
        </row>
        <row r="25">
          <cell r="A25">
            <v>2020015978</v>
          </cell>
          <cell r="B25" t="str">
            <v>王宇佳</v>
          </cell>
          <cell r="C25">
            <v>88.1652</v>
          </cell>
          <cell r="D25" t="str">
            <v>11/64</v>
          </cell>
          <cell r="E25">
            <v>0.1719</v>
          </cell>
          <cell r="F25">
            <v>89.7392</v>
          </cell>
          <cell r="G25" t="str">
            <v>28/95</v>
          </cell>
          <cell r="H25">
            <v>0.2947</v>
          </cell>
          <cell r="I25">
            <v>93.7690909090909</v>
          </cell>
          <cell r="J25">
            <v>19</v>
          </cell>
          <cell r="K25" t="str">
            <v>19/95</v>
          </cell>
          <cell r="L25">
            <v>0.2</v>
          </cell>
          <cell r="M25">
            <v>271.673490909091</v>
          </cell>
          <cell r="N25">
            <v>82.1475876608425</v>
          </cell>
        </row>
        <row r="26">
          <cell r="A26">
            <v>2023016843</v>
          </cell>
          <cell r="B26" t="str">
            <v>刘雅鑫</v>
          </cell>
          <cell r="C26">
            <v>89.3736</v>
          </cell>
          <cell r="D26" t="str">
            <v>27/98</v>
          </cell>
          <cell r="E26">
            <v>0.2755</v>
          </cell>
          <cell r="F26">
            <v>92.0258</v>
          </cell>
          <cell r="G26" t="str">
            <v>15/95</v>
          </cell>
          <cell r="H26">
            <v>0.1579</v>
          </cell>
          <cell r="I26">
            <v>90.0076637341153</v>
          </cell>
          <cell r="J26">
            <v>33</v>
          </cell>
          <cell r="K26">
            <v>0.347368421052632</v>
          </cell>
          <cell r="L26">
            <v>0.347368421052632</v>
          </cell>
          <cell r="M26">
            <v>271.407063734115</v>
          </cell>
          <cell r="N26">
            <v>82.0670264340614</v>
          </cell>
        </row>
        <row r="27">
          <cell r="A27">
            <v>2023016778</v>
          </cell>
          <cell r="B27" t="str">
            <v>孟莹滢</v>
          </cell>
          <cell r="C27">
            <v>87.6339</v>
          </cell>
          <cell r="D27" t="str">
            <v>34/98</v>
          </cell>
          <cell r="E27">
            <v>0.3469</v>
          </cell>
          <cell r="F27">
            <v>89.2837</v>
          </cell>
          <cell r="G27" t="str">
            <v>30/95</v>
          </cell>
          <cell r="H27">
            <v>0.3158</v>
          </cell>
          <cell r="I27">
            <v>93.4880769230769</v>
          </cell>
          <cell r="J27">
            <v>22</v>
          </cell>
          <cell r="K27">
            <v>0.231578947368421</v>
          </cell>
          <cell r="L27">
            <v>0.231578947368421</v>
          </cell>
          <cell r="M27">
            <v>270.405676923077</v>
          </cell>
          <cell r="N27">
            <v>81.7642309328628</v>
          </cell>
        </row>
        <row r="28">
          <cell r="A28">
            <v>2023016821</v>
          </cell>
          <cell r="B28" t="str">
            <v>陈佳伟</v>
          </cell>
          <cell r="C28">
            <v>90.285</v>
          </cell>
          <cell r="D28" t="str">
            <v>22/98</v>
          </cell>
          <cell r="E28">
            <v>0.2245</v>
          </cell>
          <cell r="F28">
            <v>88.9577</v>
          </cell>
          <cell r="G28" t="str">
            <v>32/95</v>
          </cell>
          <cell r="H28">
            <v>0.3368</v>
          </cell>
          <cell r="I28">
            <v>91.0461860465116</v>
          </cell>
          <cell r="J28">
            <v>30</v>
          </cell>
          <cell r="K28" t="str">
            <v>30/95</v>
          </cell>
          <cell r="L28">
            <v>0.315789473684211</v>
          </cell>
          <cell r="M28">
            <v>270.288886046512</v>
          </cell>
          <cell r="N28">
            <v>81.7289161557805</v>
          </cell>
        </row>
        <row r="29">
          <cell r="A29">
            <v>2023016770</v>
          </cell>
          <cell r="B29" t="str">
            <v>常子洁</v>
          </cell>
          <cell r="C29">
            <v>85.0365</v>
          </cell>
          <cell r="D29" t="str">
            <v>51/98</v>
          </cell>
          <cell r="E29">
            <v>0.5204</v>
          </cell>
          <cell r="F29">
            <v>92.4094</v>
          </cell>
          <cell r="G29" t="str">
            <v>12/95</v>
          </cell>
          <cell r="H29">
            <v>0.1263</v>
          </cell>
          <cell r="I29">
            <v>92.6810256410256</v>
          </cell>
          <cell r="J29">
            <v>25</v>
          </cell>
          <cell r="K29" t="str">
            <v>25/95</v>
          </cell>
          <cell r="L29">
            <v>0.263157894736842</v>
          </cell>
          <cell r="M29">
            <v>270.126925641026</v>
          </cell>
          <cell r="N29">
            <v>81.6799431898767</v>
          </cell>
        </row>
        <row r="30">
          <cell r="A30">
            <v>2023015978</v>
          </cell>
          <cell r="B30" t="str">
            <v>廖嘉明</v>
          </cell>
          <cell r="C30">
            <v>86.5971</v>
          </cell>
          <cell r="D30" t="str">
            <v>19/91</v>
          </cell>
          <cell r="E30">
            <v>0.2088</v>
          </cell>
          <cell r="F30">
            <v>91.3681</v>
          </cell>
          <cell r="G30" t="str">
            <v>20/95</v>
          </cell>
          <cell r="H30">
            <v>0.2105</v>
          </cell>
          <cell r="I30">
            <v>91.3760839160839</v>
          </cell>
          <cell r="J30">
            <v>29</v>
          </cell>
          <cell r="K30">
            <v>0.305263157894737</v>
          </cell>
          <cell r="L30">
            <v>0.305263157894737</v>
          </cell>
          <cell r="M30">
            <v>269.341283916084</v>
          </cell>
          <cell r="N30">
            <v>81.4423838599115</v>
          </cell>
        </row>
        <row r="31">
          <cell r="A31">
            <v>2022016385</v>
          </cell>
          <cell r="B31" t="str">
            <v>程湘婷</v>
          </cell>
          <cell r="C31">
            <v>85.6363</v>
          </cell>
          <cell r="D31" t="str">
            <v>46/98</v>
          </cell>
          <cell r="E31">
            <v>0.4694</v>
          </cell>
          <cell r="F31">
            <v>88.6809</v>
          </cell>
          <cell r="G31" t="str">
            <v>34/95</v>
          </cell>
          <cell r="H31">
            <v>0.3579</v>
          </cell>
          <cell r="I31">
            <v>93.24</v>
          </cell>
          <cell r="J31">
            <v>24</v>
          </cell>
          <cell r="K31">
            <v>0.252631578947368</v>
          </cell>
          <cell r="L31">
            <v>0.252631578947368</v>
          </cell>
          <cell r="M31">
            <v>267.5572</v>
          </cell>
          <cell r="N31">
            <v>80.9029194116123</v>
          </cell>
        </row>
        <row r="32">
          <cell r="A32">
            <v>2023016779</v>
          </cell>
          <cell r="B32" t="str">
            <v>彭慧娴</v>
          </cell>
          <cell r="C32">
            <v>86.8096</v>
          </cell>
          <cell r="D32" t="str">
            <v>40/98</v>
          </cell>
          <cell r="E32">
            <v>0.4082</v>
          </cell>
          <cell r="F32">
            <v>88.4679</v>
          </cell>
          <cell r="G32" t="str">
            <v>37/95</v>
          </cell>
          <cell r="H32">
            <v>0.3895</v>
          </cell>
          <cell r="I32">
            <v>92.19</v>
          </cell>
          <cell r="J32">
            <v>26</v>
          </cell>
          <cell r="K32">
            <v>0.273684210526316</v>
          </cell>
          <cell r="L32">
            <v>0.273684210526316</v>
          </cell>
          <cell r="M32">
            <v>267.4675</v>
          </cell>
          <cell r="N32">
            <v>80.8757962698272</v>
          </cell>
        </row>
        <row r="33">
          <cell r="A33">
            <v>2023016806</v>
          </cell>
          <cell r="B33" t="str">
            <v>范林语</v>
          </cell>
          <cell r="C33">
            <v>90.6854</v>
          </cell>
          <cell r="D33" t="str">
            <v>19/98</v>
          </cell>
          <cell r="E33">
            <v>0.1939</v>
          </cell>
          <cell r="F33">
            <v>88.0475</v>
          </cell>
          <cell r="G33" t="str">
            <v>39/95</v>
          </cell>
          <cell r="H33">
            <v>0.4105</v>
          </cell>
          <cell r="I33">
            <v>88.4515325581395</v>
          </cell>
          <cell r="J33">
            <v>42</v>
          </cell>
          <cell r="K33">
            <v>0.442105263157895</v>
          </cell>
          <cell r="L33">
            <v>0.442105263157895</v>
          </cell>
          <cell r="M33">
            <v>267.18443255814</v>
          </cell>
          <cell r="N33">
            <v>80.7902034230008</v>
          </cell>
        </row>
        <row r="34">
          <cell r="A34">
            <v>2023016840</v>
          </cell>
          <cell r="B34" t="str">
            <v>雷甜甜</v>
          </cell>
          <cell r="C34">
            <v>88.8106</v>
          </cell>
          <cell r="D34" t="str">
            <v>29/98</v>
          </cell>
          <cell r="E34">
            <v>0.2959</v>
          </cell>
          <cell r="F34">
            <v>88.6144</v>
          </cell>
          <cell r="G34" t="str">
            <v>35/95</v>
          </cell>
          <cell r="H34">
            <v>0.3684</v>
          </cell>
          <cell r="I34">
            <v>89.5071111111111</v>
          </cell>
          <cell r="J34">
            <v>37</v>
          </cell>
          <cell r="K34">
            <v>0.389473684210526</v>
          </cell>
          <cell r="L34">
            <v>0.389473684210526</v>
          </cell>
          <cell r="M34">
            <v>266.932111111111</v>
          </cell>
          <cell r="N34">
            <v>80.7139074321071</v>
          </cell>
        </row>
        <row r="35">
          <cell r="A35">
            <v>2023016847</v>
          </cell>
          <cell r="B35" t="str">
            <v>王贵英</v>
          </cell>
          <cell r="C35">
            <v>86.9932</v>
          </cell>
          <cell r="D35" t="str">
            <v>37/98</v>
          </cell>
          <cell r="E35">
            <v>0.3776</v>
          </cell>
          <cell r="F35">
            <v>88.9165</v>
          </cell>
          <cell r="G35" t="str">
            <v>33/95</v>
          </cell>
          <cell r="H35">
            <v>0.3474</v>
          </cell>
          <cell r="I35">
            <v>89.6304398826981</v>
          </cell>
          <cell r="J35">
            <v>36</v>
          </cell>
          <cell r="K35">
            <v>0.378947368421053</v>
          </cell>
          <cell r="L35">
            <v>0.378947368421053</v>
          </cell>
          <cell r="M35">
            <v>265.540139882698</v>
          </cell>
          <cell r="N35">
            <v>80.2930085136119</v>
          </cell>
        </row>
        <row r="36">
          <cell r="A36">
            <v>2023016774</v>
          </cell>
          <cell r="B36" t="str">
            <v>金慧贞</v>
          </cell>
          <cell r="C36">
            <v>84.0461</v>
          </cell>
          <cell r="D36" t="str">
            <v>60/98</v>
          </cell>
          <cell r="E36">
            <v>0.6122</v>
          </cell>
          <cell r="F36">
            <v>89.0636</v>
          </cell>
          <cell r="G36" t="str">
            <v>31/95</v>
          </cell>
          <cell r="H36">
            <v>0.3263</v>
          </cell>
          <cell r="I36">
            <v>91.6837405731523</v>
          </cell>
          <cell r="J36">
            <v>28</v>
          </cell>
          <cell r="K36">
            <v>0.294736842105263</v>
          </cell>
          <cell r="L36">
            <v>0.294736842105263</v>
          </cell>
          <cell r="M36">
            <v>264.793440573152</v>
          </cell>
          <cell r="N36">
            <v>80.0672244417765</v>
          </cell>
        </row>
        <row r="37">
          <cell r="A37">
            <v>2023016865</v>
          </cell>
          <cell r="B37" t="str">
            <v>张梓岩</v>
          </cell>
          <cell r="C37">
            <v>88.72</v>
          </cell>
          <cell r="D37" t="str">
            <v>30/98</v>
          </cell>
          <cell r="E37">
            <v>0.3061</v>
          </cell>
          <cell r="F37">
            <v>89.4473</v>
          </cell>
          <cell r="G37" t="str">
            <v>29/95</v>
          </cell>
          <cell r="H37">
            <v>0.3053</v>
          </cell>
          <cell r="I37">
            <v>86.4492307692308</v>
          </cell>
          <cell r="J37">
            <v>51</v>
          </cell>
          <cell r="K37">
            <v>0.536842105263158</v>
          </cell>
          <cell r="L37">
            <v>0.536842105263158</v>
          </cell>
          <cell r="M37">
            <v>264.616530769231</v>
          </cell>
          <cell r="N37">
            <v>80.0137311341407</v>
          </cell>
        </row>
        <row r="38">
          <cell r="A38">
            <v>2023016845</v>
          </cell>
          <cell r="B38" t="str">
            <v>牛艺璇</v>
          </cell>
          <cell r="C38">
            <v>84.8438</v>
          </cell>
          <cell r="D38" t="str">
            <v>52/98</v>
          </cell>
          <cell r="E38">
            <v>0.5306</v>
          </cell>
          <cell r="F38">
            <v>87.3348</v>
          </cell>
          <cell r="G38" t="str">
            <v>44/95</v>
          </cell>
          <cell r="H38">
            <v>0.4632</v>
          </cell>
          <cell r="I38">
            <v>92.1791608391608</v>
          </cell>
          <cell r="J38">
            <v>27</v>
          </cell>
          <cell r="K38">
            <v>0.284210526315789</v>
          </cell>
          <cell r="L38">
            <v>0.284210526315789</v>
          </cell>
          <cell r="M38">
            <v>264.357760839161</v>
          </cell>
          <cell r="N38">
            <v>79.9354852756902</v>
          </cell>
        </row>
        <row r="39">
          <cell r="A39">
            <v>2023016846</v>
          </cell>
          <cell r="B39" t="str">
            <v>谭梦瑶</v>
          </cell>
          <cell r="C39">
            <v>86.9487</v>
          </cell>
          <cell r="D39" t="str">
            <v>38/98</v>
          </cell>
          <cell r="E39">
            <v>0.3878</v>
          </cell>
          <cell r="F39">
            <v>87.4111</v>
          </cell>
          <cell r="G39" t="str">
            <v>43/95</v>
          </cell>
          <cell r="H39">
            <v>0.4526</v>
          </cell>
          <cell r="I39">
            <v>89.6914685314685</v>
          </cell>
          <cell r="J39">
            <v>34</v>
          </cell>
          <cell r="K39">
            <v>0.357894736842105</v>
          </cell>
          <cell r="L39">
            <v>0.357894736842105</v>
          </cell>
          <cell r="M39">
            <v>264.051268531469</v>
          </cell>
          <cell r="N39">
            <v>79.8428093078242</v>
          </cell>
        </row>
        <row r="40">
          <cell r="A40">
            <v>2023016861</v>
          </cell>
          <cell r="B40" t="str">
            <v>杨少儒</v>
          </cell>
          <cell r="C40">
            <v>88.4697</v>
          </cell>
          <cell r="D40" t="str">
            <v>31/98</v>
          </cell>
          <cell r="E40">
            <v>0.3163</v>
          </cell>
          <cell r="F40">
            <v>86.2003</v>
          </cell>
          <cell r="G40" t="str">
            <v>51/95</v>
          </cell>
          <cell r="H40">
            <v>0.5368</v>
          </cell>
          <cell r="I40">
            <v>88.0894017094018</v>
          </cell>
          <cell r="J40">
            <v>44</v>
          </cell>
          <cell r="K40">
            <v>0.463157894736842</v>
          </cell>
          <cell r="L40">
            <v>0.463157894736842</v>
          </cell>
          <cell r="M40">
            <v>262.759401709402</v>
          </cell>
          <cell r="N40">
            <v>79.4521795755793</v>
          </cell>
        </row>
        <row r="41">
          <cell r="A41">
            <v>2023016810</v>
          </cell>
          <cell r="B41" t="str">
            <v>霍邦敏</v>
          </cell>
          <cell r="C41">
            <v>90.0097</v>
          </cell>
          <cell r="D41" t="str">
            <v>24/98</v>
          </cell>
          <cell r="E41">
            <v>0.2449</v>
          </cell>
          <cell r="F41">
            <v>82.7918</v>
          </cell>
          <cell r="G41" t="str">
            <v>73/95</v>
          </cell>
          <cell r="H41">
            <v>0.7684</v>
          </cell>
          <cell r="I41">
            <v>89.6744505494505</v>
          </cell>
          <cell r="J41">
            <v>35</v>
          </cell>
          <cell r="K41" t="str">
            <v>35/95</v>
          </cell>
          <cell r="L41">
            <v>0.368421052631579</v>
          </cell>
          <cell r="M41">
            <v>262.47595054945</v>
          </cell>
          <cell r="N41">
            <v>79.3664707015491</v>
          </cell>
        </row>
        <row r="42">
          <cell r="A42">
            <v>2023016804</v>
          </cell>
          <cell r="B42" t="str">
            <v>陈思源</v>
          </cell>
          <cell r="C42">
            <v>86.2562</v>
          </cell>
          <cell r="D42" t="str">
            <v>43/98</v>
          </cell>
          <cell r="E42">
            <v>0.4388</v>
          </cell>
          <cell r="F42">
            <v>88.6042</v>
          </cell>
          <cell r="G42" t="str">
            <v>36/95</v>
          </cell>
          <cell r="H42">
            <v>0.3789</v>
          </cell>
          <cell r="I42">
            <v>87.3221705426357</v>
          </cell>
          <cell r="J42">
            <v>46</v>
          </cell>
          <cell r="K42">
            <v>0.484210526315789</v>
          </cell>
          <cell r="L42">
            <v>0.484210526315789</v>
          </cell>
          <cell r="M42">
            <v>262.182570542636</v>
          </cell>
          <cell r="N42">
            <v>79.2777595809054</v>
          </cell>
        </row>
        <row r="43">
          <cell r="A43">
            <v>2023016799</v>
          </cell>
          <cell r="B43" t="str">
            <v>徐骏宇</v>
          </cell>
          <cell r="C43">
            <v>83.5138</v>
          </cell>
          <cell r="D43" t="str">
            <v>64/98</v>
          </cell>
          <cell r="E43">
            <v>0.6531</v>
          </cell>
          <cell r="F43">
            <v>84.3702</v>
          </cell>
          <cell r="G43" t="str">
            <v>64/95</v>
          </cell>
          <cell r="H43">
            <v>0.6737</v>
          </cell>
          <cell r="I43">
            <v>93.7538621794871</v>
          </cell>
          <cell r="J43">
            <v>20</v>
          </cell>
          <cell r="K43" t="str">
            <v>20/95</v>
          </cell>
          <cell r="L43">
            <v>0.210526315789474</v>
          </cell>
          <cell r="M43">
            <v>261.637862179487</v>
          </cell>
          <cell r="N43">
            <v>79.1130527563211</v>
          </cell>
        </row>
        <row r="44">
          <cell r="A44">
            <v>2023016841</v>
          </cell>
          <cell r="B44" t="str">
            <v>李子慧</v>
          </cell>
          <cell r="C44">
            <v>88.0866</v>
          </cell>
          <cell r="D44" t="str">
            <v>32/98</v>
          </cell>
          <cell r="E44">
            <v>0.3265</v>
          </cell>
          <cell r="F44">
            <v>86.3606</v>
          </cell>
          <cell r="G44" t="str">
            <v>48/95</v>
          </cell>
          <cell r="H44">
            <v>0.5053</v>
          </cell>
          <cell r="I44">
            <v>86.9391304347826</v>
          </cell>
          <cell r="J44">
            <v>49</v>
          </cell>
          <cell r="K44">
            <v>0.515789473684211</v>
          </cell>
          <cell r="L44">
            <v>0.515789473684211</v>
          </cell>
          <cell r="M44">
            <v>261.386330434783</v>
          </cell>
          <cell r="N44">
            <v>79.0369955525857</v>
          </cell>
        </row>
        <row r="45">
          <cell r="A45">
            <v>2023016783</v>
          </cell>
          <cell r="B45" t="str">
            <v>王馨钰</v>
          </cell>
          <cell r="C45">
            <v>84.1751</v>
          </cell>
          <cell r="D45" t="str">
            <v>58/98</v>
          </cell>
          <cell r="E45">
            <v>0.5918</v>
          </cell>
          <cell r="F45">
            <v>86.6568</v>
          </cell>
          <cell r="G45" t="str">
            <v>47/95</v>
          </cell>
          <cell r="H45">
            <v>0.4947</v>
          </cell>
          <cell r="I45">
            <v>89.3841025641025</v>
          </cell>
          <cell r="J45">
            <v>38</v>
          </cell>
          <cell r="K45" t="str">
            <v>38/95</v>
          </cell>
          <cell r="L45">
            <v>0.4</v>
          </cell>
          <cell r="M45">
            <v>260.216002564102</v>
          </cell>
          <cell r="N45">
            <v>78.6831163020673</v>
          </cell>
        </row>
        <row r="46">
          <cell r="A46">
            <v>2022015809</v>
          </cell>
          <cell r="B46" t="str">
            <v>柳瀚文</v>
          </cell>
          <cell r="C46">
            <v>82.5262</v>
          </cell>
          <cell r="D46" t="str">
            <v>73/98</v>
          </cell>
          <cell r="E46">
            <v>0.7449</v>
          </cell>
          <cell r="F46">
            <v>88.4358</v>
          </cell>
          <cell r="G46" t="str">
            <v>38/95</v>
          </cell>
          <cell r="H46">
            <v>0.4</v>
          </cell>
          <cell r="I46">
            <v>89.1782051282051</v>
          </cell>
          <cell r="J46">
            <v>39</v>
          </cell>
          <cell r="K46">
            <v>0.410526315789474</v>
          </cell>
          <cell r="L46">
            <v>0.410526315789474</v>
          </cell>
          <cell r="M46">
            <v>260.140205128205</v>
          </cell>
          <cell r="N46">
            <v>78.6601969642658</v>
          </cell>
        </row>
        <row r="47">
          <cell r="A47">
            <v>2023016809</v>
          </cell>
          <cell r="B47" t="str">
            <v>胡梦林</v>
          </cell>
          <cell r="C47">
            <v>85.3297</v>
          </cell>
          <cell r="D47" t="str">
            <v>48/98</v>
          </cell>
          <cell r="E47">
            <v>0.4898</v>
          </cell>
          <cell r="F47">
            <v>85.5119</v>
          </cell>
          <cell r="G47" t="str">
            <v>56/95</v>
          </cell>
          <cell r="H47">
            <v>0.5895</v>
          </cell>
          <cell r="I47">
            <v>89.0130977130977</v>
          </cell>
          <cell r="J47">
            <v>40</v>
          </cell>
          <cell r="K47" t="str">
            <v>40/95</v>
          </cell>
          <cell r="L47">
            <v>0.421052631578947</v>
          </cell>
          <cell r="M47">
            <v>259.854697713098</v>
          </cell>
          <cell r="N47">
            <v>78.5738663276922</v>
          </cell>
        </row>
        <row r="48">
          <cell r="A48">
            <v>2023016784</v>
          </cell>
          <cell r="B48" t="str">
            <v>文卿</v>
          </cell>
          <cell r="C48">
            <v>84.7189</v>
          </cell>
          <cell r="D48" t="str">
            <v>54/98</v>
          </cell>
          <cell r="E48">
            <v>0.551</v>
          </cell>
          <cell r="F48">
            <v>86.765</v>
          </cell>
          <cell r="G48" t="str">
            <v>45/95</v>
          </cell>
          <cell r="H48">
            <v>0.4737</v>
          </cell>
          <cell r="I48">
            <v>88.3160341880342</v>
          </cell>
          <cell r="J48">
            <v>43</v>
          </cell>
          <cell r="K48">
            <v>0.452631578947368</v>
          </cell>
          <cell r="L48">
            <v>0.452631578947368</v>
          </cell>
          <cell r="M48">
            <v>259.799934188034</v>
          </cell>
          <cell r="N48">
            <v>78.5573071431331</v>
          </cell>
        </row>
        <row r="49">
          <cell r="A49">
            <v>2023016855</v>
          </cell>
          <cell r="B49" t="str">
            <v>金开东</v>
          </cell>
          <cell r="C49">
            <v>87.4819</v>
          </cell>
          <cell r="D49" t="str">
            <v>35/98</v>
          </cell>
          <cell r="E49">
            <v>0.3571</v>
          </cell>
          <cell r="F49">
            <v>89.7555</v>
          </cell>
          <cell r="G49" t="str">
            <v>27/95</v>
          </cell>
          <cell r="H49">
            <v>0.2842</v>
          </cell>
          <cell r="I49">
            <v>81.3435897435897</v>
          </cell>
          <cell r="J49">
            <v>69</v>
          </cell>
          <cell r="K49">
            <v>0.726315789473684</v>
          </cell>
          <cell r="L49">
            <v>0.726315789473684</v>
          </cell>
          <cell r="M49">
            <v>258.58098974359</v>
          </cell>
          <cell r="N49">
            <v>78.1887273996012</v>
          </cell>
        </row>
        <row r="50">
          <cell r="A50">
            <v>2023016781</v>
          </cell>
          <cell r="B50" t="str">
            <v>王春燕</v>
          </cell>
          <cell r="C50">
            <v>85.4142</v>
          </cell>
          <cell r="D50" t="str">
            <v>47/98</v>
          </cell>
          <cell r="E50">
            <v>0.4796</v>
          </cell>
          <cell r="F50">
            <v>85.7338</v>
          </cell>
          <cell r="G50" t="str">
            <v>55/95</v>
          </cell>
          <cell r="H50">
            <v>0.5789</v>
          </cell>
          <cell r="I50">
            <v>86.4943589743589</v>
          </cell>
          <cell r="J50">
            <v>50</v>
          </cell>
          <cell r="K50" t="str">
            <v>50/95</v>
          </cell>
          <cell r="L50">
            <v>0.526315789473684</v>
          </cell>
          <cell r="M50">
            <v>257.642358974359</v>
          </cell>
          <cell r="N50">
            <v>77.9049078295043</v>
          </cell>
        </row>
        <row r="51">
          <cell r="A51">
            <v>2023016772</v>
          </cell>
          <cell r="B51" t="str">
            <v>陈雅</v>
          </cell>
          <cell r="C51">
            <v>83.5586</v>
          </cell>
          <cell r="D51" t="str">
            <v>63/98</v>
          </cell>
          <cell r="E51">
            <v>0.6429</v>
          </cell>
          <cell r="F51">
            <v>86.3073</v>
          </cell>
          <cell r="G51" t="str">
            <v>50/95</v>
          </cell>
          <cell r="H51">
            <v>0.5263</v>
          </cell>
          <cell r="I51">
            <v>86.9606666666666</v>
          </cell>
          <cell r="J51">
            <v>48</v>
          </cell>
          <cell r="K51">
            <v>0.505263157894737</v>
          </cell>
          <cell r="L51">
            <v>0.505263157894737</v>
          </cell>
          <cell r="M51">
            <v>256.826566666667</v>
          </cell>
          <cell r="N51">
            <v>77.6582316820269</v>
          </cell>
        </row>
        <row r="52">
          <cell r="A52">
            <v>2023016836</v>
          </cell>
          <cell r="B52" t="str">
            <v>陈滢</v>
          </cell>
          <cell r="C52">
            <v>73.7318</v>
          </cell>
          <cell r="D52" t="str">
            <v>98/98</v>
          </cell>
          <cell r="E52">
            <v>1</v>
          </cell>
          <cell r="F52">
            <v>91.324</v>
          </cell>
          <cell r="G52" t="str">
            <v>21/95</v>
          </cell>
          <cell r="H52">
            <v>0.2211</v>
          </cell>
          <cell r="I52">
            <v>90.9231884057971</v>
          </cell>
          <cell r="J52">
            <v>31</v>
          </cell>
          <cell r="K52">
            <v>0.326315789473684</v>
          </cell>
          <cell r="L52">
            <v>0.326315789473684</v>
          </cell>
          <cell r="M52">
            <v>255.978988405797</v>
          </cell>
          <cell r="N52">
            <v>77.4019442200032</v>
          </cell>
        </row>
        <row r="53">
          <cell r="A53">
            <v>2023016815</v>
          </cell>
          <cell r="B53" t="str">
            <v>王文欣</v>
          </cell>
          <cell r="C53">
            <v>86.2214</v>
          </cell>
          <cell r="D53" t="str">
            <v>44/98</v>
          </cell>
          <cell r="E53">
            <v>0.449</v>
          </cell>
          <cell r="F53">
            <v>83.6393</v>
          </cell>
          <cell r="G53" t="str">
            <v>70/95</v>
          </cell>
          <cell r="H53">
            <v>0.7368</v>
          </cell>
          <cell r="I53">
            <v>85.6079427549195</v>
          </cell>
          <cell r="J53">
            <v>54</v>
          </cell>
          <cell r="K53">
            <v>0.568421052631579</v>
          </cell>
          <cell r="L53">
            <v>0.568421052631579</v>
          </cell>
          <cell r="M53">
            <v>255.46864275492</v>
          </cell>
          <cell r="N53">
            <v>77.2476278604919</v>
          </cell>
        </row>
        <row r="54">
          <cell r="A54">
            <v>2023016790</v>
          </cell>
          <cell r="B54" t="str">
            <v>陈祥云</v>
          </cell>
          <cell r="C54">
            <v>85.1411</v>
          </cell>
          <cell r="D54" t="str">
            <v>50/98</v>
          </cell>
          <cell r="E54">
            <v>0.5102</v>
          </cell>
          <cell r="F54">
            <v>87.5724</v>
          </cell>
          <cell r="G54" t="str">
            <v>42/95</v>
          </cell>
          <cell r="H54">
            <v>0.4421</v>
          </cell>
          <cell r="I54">
            <v>82.5776282051282</v>
          </cell>
          <cell r="J54">
            <v>65</v>
          </cell>
          <cell r="K54" t="str">
            <v>65/95</v>
          </cell>
          <cell r="L54">
            <v>0.684210526315789</v>
          </cell>
          <cell r="M54">
            <v>255.291128205128</v>
          </cell>
          <cell r="N54">
            <v>77.1939516921206</v>
          </cell>
        </row>
        <row r="55">
          <cell r="A55">
            <v>2023016793</v>
          </cell>
          <cell r="B55" t="str">
            <v>韩明钲</v>
          </cell>
          <cell r="C55">
            <v>86.8591</v>
          </cell>
          <cell r="D55" t="str">
            <v>39/98</v>
          </cell>
          <cell r="E55">
            <v>0.398</v>
          </cell>
          <cell r="F55">
            <v>85.8727</v>
          </cell>
          <cell r="G55" t="str">
            <v>53/95</v>
          </cell>
          <cell r="H55">
            <v>0.5579</v>
          </cell>
          <cell r="I55">
            <v>82.5500466200466</v>
          </cell>
          <cell r="J55">
            <v>66</v>
          </cell>
          <cell r="K55">
            <v>0.694736842105263</v>
          </cell>
          <cell r="L55">
            <v>0.694736842105263</v>
          </cell>
          <cell r="M55">
            <v>255.281846620047</v>
          </cell>
          <cell r="N55">
            <v>77.1911451620408</v>
          </cell>
        </row>
        <row r="56">
          <cell r="A56">
            <v>2023016780</v>
          </cell>
          <cell r="B56" t="str">
            <v>孙畅阳</v>
          </cell>
          <cell r="C56">
            <v>84.1706</v>
          </cell>
          <cell r="D56" t="str">
            <v>59/98</v>
          </cell>
          <cell r="E56">
            <v>0.602</v>
          </cell>
          <cell r="F56">
            <v>84.1896</v>
          </cell>
          <cell r="G56" t="str">
            <v>66/95</v>
          </cell>
          <cell r="H56">
            <v>0.6947</v>
          </cell>
          <cell r="I56">
            <v>86.3175263157895</v>
          </cell>
          <cell r="J56">
            <v>52</v>
          </cell>
          <cell r="K56">
            <v>0.547368421052632</v>
          </cell>
          <cell r="L56">
            <v>0.547368421052632</v>
          </cell>
          <cell r="M56">
            <v>254.677726315789</v>
          </cell>
          <cell r="N56">
            <v>77.0084735826917</v>
          </cell>
        </row>
        <row r="57">
          <cell r="A57">
            <v>2023016822</v>
          </cell>
          <cell r="B57" t="str">
            <v>董元昊</v>
          </cell>
          <cell r="C57">
            <v>89.7811</v>
          </cell>
          <cell r="D57" t="str">
            <v>25/98</v>
          </cell>
          <cell r="E57">
            <v>0.2551</v>
          </cell>
          <cell r="F57">
            <v>87.9337</v>
          </cell>
          <cell r="G57" t="str">
            <v>40/95</v>
          </cell>
          <cell r="H57">
            <v>0.4211</v>
          </cell>
          <cell r="I57">
            <v>76.6918067978533</v>
          </cell>
          <cell r="J57">
            <v>84</v>
          </cell>
          <cell r="K57">
            <v>0.884210526315789</v>
          </cell>
          <cell r="L57">
            <v>0.884210526315789</v>
          </cell>
          <cell r="M57">
            <v>254.406606797853</v>
          </cell>
          <cell r="N57">
            <v>76.9264935032526</v>
          </cell>
        </row>
        <row r="58">
          <cell r="A58">
            <v>2023016862</v>
          </cell>
          <cell r="B58" t="str">
            <v>杨一鸣</v>
          </cell>
          <cell r="C58">
            <v>85.2213</v>
          </cell>
          <cell r="D58" t="str">
            <v>49/98</v>
          </cell>
          <cell r="E58">
            <v>0.5</v>
          </cell>
          <cell r="F58">
            <v>85.0233</v>
          </cell>
          <cell r="G58" t="str">
            <v>60/95</v>
          </cell>
          <cell r="H58">
            <v>0.6316</v>
          </cell>
          <cell r="I58">
            <v>83.7907692307692</v>
          </cell>
          <cell r="J58">
            <v>62</v>
          </cell>
          <cell r="K58">
            <v>0.652631578947368</v>
          </cell>
          <cell r="L58">
            <v>0.652631578947368</v>
          </cell>
          <cell r="M58">
            <v>254.035369230769</v>
          </cell>
          <cell r="N58">
            <v>76.8142401123053</v>
          </cell>
        </row>
        <row r="59">
          <cell r="A59">
            <v>2023016816</v>
          </cell>
          <cell r="B59" t="str">
            <v>杨佳怡</v>
          </cell>
          <cell r="C59">
            <v>83.4855</v>
          </cell>
          <cell r="D59" t="str">
            <v>65/98</v>
          </cell>
          <cell r="E59">
            <v>0.6633</v>
          </cell>
          <cell r="F59">
            <v>84.9183</v>
          </cell>
          <cell r="G59" t="str">
            <v>61/95</v>
          </cell>
          <cell r="H59">
            <v>0.6421</v>
          </cell>
          <cell r="I59">
            <v>85.1312015503876</v>
          </cell>
          <cell r="J59">
            <v>56</v>
          </cell>
          <cell r="K59">
            <v>0.589473684210526</v>
          </cell>
          <cell r="L59">
            <v>0.589473684210526</v>
          </cell>
          <cell r="M59">
            <v>253.535001550388</v>
          </cell>
          <cell r="N59">
            <v>76.6629408532232</v>
          </cell>
        </row>
        <row r="60">
          <cell r="A60">
            <v>2023016798</v>
          </cell>
          <cell r="B60" t="str">
            <v>辛博善</v>
          </cell>
          <cell r="C60">
            <v>81.0778</v>
          </cell>
          <cell r="D60" t="str">
            <v>80/98</v>
          </cell>
          <cell r="E60">
            <v>0.8163</v>
          </cell>
          <cell r="F60">
            <v>90.8802</v>
          </cell>
          <cell r="G60" t="str">
            <v>25/95</v>
          </cell>
          <cell r="H60">
            <v>0.2632</v>
          </cell>
          <cell r="I60">
            <v>79.5041025641025</v>
          </cell>
          <cell r="J60">
            <v>77</v>
          </cell>
          <cell r="K60">
            <v>0.810526315789474</v>
          </cell>
          <cell r="L60">
            <v>0.810526315789474</v>
          </cell>
          <cell r="M60">
            <v>251.462102564103</v>
          </cell>
          <cell r="N60">
            <v>76.0361456122958</v>
          </cell>
        </row>
        <row r="61">
          <cell r="A61">
            <v>2023016785</v>
          </cell>
          <cell r="B61" t="str">
            <v>张静茹</v>
          </cell>
          <cell r="C61">
            <v>79.8751</v>
          </cell>
          <cell r="D61" t="str">
            <v>83/98</v>
          </cell>
          <cell r="E61">
            <v>0.8469</v>
          </cell>
          <cell r="F61">
            <v>84.2812</v>
          </cell>
          <cell r="G61" t="str">
            <v>65/95</v>
          </cell>
          <cell r="H61">
            <v>0.6842</v>
          </cell>
          <cell r="I61">
            <v>87.1832634032634</v>
          </cell>
          <cell r="J61">
            <v>47</v>
          </cell>
          <cell r="K61">
            <v>0.494736842105263</v>
          </cell>
          <cell r="L61">
            <v>0.494736842105263</v>
          </cell>
          <cell r="M61">
            <v>251.339563403263</v>
          </cell>
          <cell r="N61">
            <v>75.9990926910733</v>
          </cell>
        </row>
        <row r="62">
          <cell r="A62">
            <v>2023016818</v>
          </cell>
          <cell r="B62" t="str">
            <v>赵晨如</v>
          </cell>
          <cell r="C62">
            <v>84.3392</v>
          </cell>
          <cell r="D62" t="str">
            <v>56/98</v>
          </cell>
          <cell r="E62">
            <v>0.5714</v>
          </cell>
          <cell r="F62">
            <v>81.7893</v>
          </cell>
          <cell r="G62" t="str">
            <v>79/95</v>
          </cell>
          <cell r="H62">
            <v>0.8316</v>
          </cell>
          <cell r="I62">
            <v>84.577756497948</v>
          </cell>
          <cell r="J62">
            <v>57</v>
          </cell>
          <cell r="K62" t="str">
            <v>57/95</v>
          </cell>
          <cell r="L62">
            <v>0.6</v>
          </cell>
          <cell r="M62">
            <v>250.706256497948</v>
          </cell>
          <cell r="N62">
            <v>75.8075957792968</v>
          </cell>
        </row>
        <row r="63">
          <cell r="A63">
            <v>2023016796</v>
          </cell>
          <cell r="B63" t="str">
            <v>罗冲</v>
          </cell>
          <cell r="C63">
            <v>81.3126</v>
          </cell>
          <cell r="D63" t="str">
            <v>77/98</v>
          </cell>
          <cell r="E63">
            <v>0.7857</v>
          </cell>
          <cell r="F63">
            <v>84.0069</v>
          </cell>
          <cell r="G63" t="str">
            <v>67/95</v>
          </cell>
          <cell r="H63">
            <v>0.7053</v>
          </cell>
          <cell r="I63">
            <v>85.3205128205128</v>
          </cell>
          <cell r="J63">
            <v>55</v>
          </cell>
          <cell r="K63" t="str">
            <v>55/95</v>
          </cell>
          <cell r="L63">
            <v>0.578947368421053</v>
          </cell>
          <cell r="M63">
            <v>250.640012820513</v>
          </cell>
          <cell r="N63">
            <v>75.7875652703176</v>
          </cell>
        </row>
        <row r="64">
          <cell r="A64">
            <v>2023016863</v>
          </cell>
          <cell r="B64" t="str">
            <v>张海阔</v>
          </cell>
          <cell r="C64">
            <v>83.6999</v>
          </cell>
          <cell r="D64" t="str">
            <v>61/98</v>
          </cell>
          <cell r="E64">
            <v>0.6224</v>
          </cell>
          <cell r="F64">
            <v>83.0473</v>
          </cell>
          <cell r="G64" t="str">
            <v>72/95</v>
          </cell>
          <cell r="H64">
            <v>0.7579</v>
          </cell>
          <cell r="I64">
            <v>83.8215384615384</v>
          </cell>
          <cell r="J64">
            <v>61</v>
          </cell>
          <cell r="K64">
            <v>0.642105263157895</v>
          </cell>
          <cell r="L64">
            <v>0.642105263157895</v>
          </cell>
          <cell r="M64">
            <v>250.568738461538</v>
          </cell>
          <cell r="N64">
            <v>75.7660136031592</v>
          </cell>
        </row>
        <row r="65">
          <cell r="A65">
            <v>2023016823</v>
          </cell>
          <cell r="B65" t="str">
            <v>高靖宇</v>
          </cell>
          <cell r="C65">
            <v>84.5438</v>
          </cell>
          <cell r="D65" t="str">
            <v>55/98</v>
          </cell>
          <cell r="E65">
            <v>0.5612</v>
          </cell>
          <cell r="F65">
            <v>85.7892</v>
          </cell>
          <cell r="G65" t="str">
            <v>54/95</v>
          </cell>
          <cell r="H65">
            <v>0.5684</v>
          </cell>
          <cell r="I65">
            <v>79.5416279069768</v>
          </cell>
          <cell r="J65">
            <v>76</v>
          </cell>
          <cell r="K65" t="str">
            <v>76/95</v>
          </cell>
          <cell r="L65">
            <v>0.8</v>
          </cell>
          <cell r="M65">
            <v>249.874627906977</v>
          </cell>
          <cell r="N65">
            <v>75.5561311172517</v>
          </cell>
        </row>
        <row r="66">
          <cell r="A66">
            <v>2023016792</v>
          </cell>
          <cell r="B66" t="str">
            <v>段彝威</v>
          </cell>
          <cell r="C66">
            <v>84.208</v>
          </cell>
          <cell r="D66" t="str">
            <v>57/98</v>
          </cell>
          <cell r="E66">
            <v>0.5816</v>
          </cell>
          <cell r="F66">
            <v>82.4109</v>
          </cell>
          <cell r="G66" t="str">
            <v>75/95</v>
          </cell>
          <cell r="H66">
            <v>0.7895</v>
          </cell>
          <cell r="I66">
            <v>83.0853846153846</v>
          </cell>
          <cell r="J66">
            <v>64</v>
          </cell>
          <cell r="K66">
            <v>0.673684210526316</v>
          </cell>
          <cell r="L66">
            <v>0.673684210526316</v>
          </cell>
          <cell r="M66">
            <v>249.704284615385</v>
          </cell>
          <cell r="N66">
            <v>75.5046233664157</v>
          </cell>
        </row>
        <row r="67">
          <cell r="A67">
            <v>2023016775</v>
          </cell>
          <cell r="B67" t="str">
            <v>李欣羽</v>
          </cell>
          <cell r="C67">
            <v>75.3211</v>
          </cell>
          <cell r="D67" t="str">
            <v>96/98</v>
          </cell>
          <cell r="E67">
            <v>0.9796</v>
          </cell>
          <cell r="F67">
            <v>86.3074</v>
          </cell>
          <cell r="G67" t="str">
            <v>49/95</v>
          </cell>
          <cell r="H67">
            <v>0.5158</v>
          </cell>
          <cell r="I67">
            <v>87.8634871794872</v>
          </cell>
          <cell r="J67">
            <v>45</v>
          </cell>
          <cell r="K67" t="str">
            <v>45/95</v>
          </cell>
          <cell r="L67">
            <v>0.473684210526316</v>
          </cell>
          <cell r="M67">
            <v>249.491987179487</v>
          </cell>
          <cell r="N67">
            <v>75.4404296824195</v>
          </cell>
        </row>
        <row r="68">
          <cell r="A68">
            <v>2023016922</v>
          </cell>
          <cell r="B68" t="str">
            <v>李子艺</v>
          </cell>
          <cell r="C68">
            <v>84.829</v>
          </cell>
          <cell r="D68" t="str">
            <v>34/62</v>
          </cell>
          <cell r="E68">
            <v>0.5484</v>
          </cell>
          <cell r="F68">
            <v>86.723</v>
          </cell>
          <cell r="G68" t="str">
            <v>46/95</v>
          </cell>
          <cell r="H68">
            <v>0.4842</v>
          </cell>
          <cell r="I68">
            <v>77.8719047619048</v>
          </cell>
          <cell r="J68">
            <v>82</v>
          </cell>
          <cell r="K68">
            <v>0.863157894736842</v>
          </cell>
          <cell r="L68">
            <v>0.863157894736842</v>
          </cell>
          <cell r="M68">
            <v>249.423904761905</v>
          </cell>
          <cell r="N68">
            <v>75.4198431822505</v>
          </cell>
        </row>
        <row r="69">
          <cell r="A69">
            <v>2023016771</v>
          </cell>
          <cell r="B69" t="str">
            <v>陈文姬</v>
          </cell>
          <cell r="C69">
            <v>82.8145</v>
          </cell>
          <cell r="D69" t="str">
            <v>69/98</v>
          </cell>
          <cell r="E69">
            <v>0.7041</v>
          </cell>
          <cell r="F69">
            <v>84.7614</v>
          </cell>
          <cell r="G69" t="str">
            <v>62/95</v>
          </cell>
          <cell r="H69">
            <v>0.6526</v>
          </cell>
          <cell r="I69">
            <v>81.5184615384616</v>
          </cell>
          <cell r="J69">
            <v>68</v>
          </cell>
          <cell r="K69">
            <v>0.715789473684211</v>
          </cell>
          <cell r="L69">
            <v>0.715789473684211</v>
          </cell>
          <cell r="M69">
            <v>249.094361538462</v>
          </cell>
          <cell r="N69">
            <v>75.3201971669354</v>
          </cell>
        </row>
        <row r="70">
          <cell r="A70">
            <v>2023016773</v>
          </cell>
          <cell r="B70" t="str">
            <v>冯悦</v>
          </cell>
          <cell r="C70">
            <v>79.7705</v>
          </cell>
          <cell r="D70" t="str">
            <v>85/98</v>
          </cell>
          <cell r="E70">
            <v>0.8673</v>
          </cell>
          <cell r="F70">
            <v>83.2623</v>
          </cell>
          <cell r="G70" t="str">
            <v>71/95</v>
          </cell>
          <cell r="H70">
            <v>0.7474</v>
          </cell>
          <cell r="I70">
            <v>85.6832307692308</v>
          </cell>
          <cell r="J70">
            <v>53</v>
          </cell>
          <cell r="K70">
            <v>0.557894736842105</v>
          </cell>
          <cell r="L70">
            <v>0.557894736842105</v>
          </cell>
          <cell r="M70">
            <v>248.716030769231</v>
          </cell>
          <cell r="N70">
            <v>75.2057989607424</v>
          </cell>
        </row>
        <row r="71">
          <cell r="A71">
            <v>2023016801</v>
          </cell>
          <cell r="B71" t="str">
            <v>杨鹏程</v>
          </cell>
          <cell r="C71">
            <v>80.3057</v>
          </cell>
          <cell r="D71" t="str">
            <v>81/98</v>
          </cell>
          <cell r="E71">
            <v>0.8265</v>
          </cell>
          <cell r="F71">
            <v>83.7123</v>
          </cell>
          <cell r="G71" t="str">
            <v>69/95</v>
          </cell>
          <cell r="H71">
            <v>0.7263</v>
          </cell>
          <cell r="I71">
            <v>84.1934455128205</v>
          </cell>
          <cell r="J71">
            <v>60</v>
          </cell>
          <cell r="K71" t="str">
            <v>60/95</v>
          </cell>
          <cell r="L71">
            <v>0.631578947368421</v>
          </cell>
          <cell r="M71">
            <v>248.21144551282</v>
          </cell>
          <cell r="N71">
            <v>75.0532244072053</v>
          </cell>
        </row>
        <row r="72">
          <cell r="A72">
            <v>2023016830</v>
          </cell>
          <cell r="B72" t="str">
            <v>王久硕</v>
          </cell>
          <cell r="C72">
            <v>83.6005</v>
          </cell>
          <cell r="D72" t="str">
            <v>62/98</v>
          </cell>
          <cell r="E72">
            <v>0.6327</v>
          </cell>
          <cell r="F72">
            <v>86.0883</v>
          </cell>
          <cell r="G72" t="str">
            <v>52/95</v>
          </cell>
          <cell r="H72">
            <v>0.5474</v>
          </cell>
          <cell r="I72">
            <v>78.348511627907</v>
          </cell>
          <cell r="J72">
            <v>80</v>
          </cell>
          <cell r="K72" t="str">
            <v>80/95</v>
          </cell>
          <cell r="L72">
            <v>0.842105263157895</v>
          </cell>
          <cell r="M72">
            <v>248.037311627907</v>
          </cell>
          <cell r="N72">
            <v>75.0005704713068</v>
          </cell>
        </row>
        <row r="73">
          <cell r="A73">
            <v>2023016826</v>
          </cell>
          <cell r="B73" t="str">
            <v>马瑞岳</v>
          </cell>
          <cell r="C73">
            <v>79.5898</v>
          </cell>
          <cell r="D73" t="str">
            <v>86/98</v>
          </cell>
          <cell r="E73">
            <v>0.8776</v>
          </cell>
          <cell r="F73">
            <v>87.9025</v>
          </cell>
          <cell r="G73" t="str">
            <v>41/95</v>
          </cell>
          <cell r="H73">
            <v>0.4316</v>
          </cell>
          <cell r="I73">
            <v>80.077641025641</v>
          </cell>
          <cell r="J73">
            <v>73</v>
          </cell>
          <cell r="K73">
            <v>0.768421052631579</v>
          </cell>
          <cell r="L73">
            <v>0.768421052631579</v>
          </cell>
          <cell r="M73">
            <v>247.569941025641</v>
          </cell>
          <cell r="N73">
            <v>74.8592487420822</v>
          </cell>
        </row>
        <row r="74">
          <cell r="A74">
            <v>2023016813</v>
          </cell>
          <cell r="B74" t="str">
            <v>申彤乐</v>
          </cell>
          <cell r="C74">
            <v>78.0922</v>
          </cell>
          <cell r="D74" t="str">
            <v>90/98</v>
          </cell>
          <cell r="E74">
            <v>0.9184</v>
          </cell>
          <cell r="F74">
            <v>84.5746</v>
          </cell>
          <cell r="G74" t="str">
            <v>63/95</v>
          </cell>
          <cell r="H74">
            <v>0.6632</v>
          </cell>
          <cell r="I74">
            <v>84.2631484794276</v>
          </cell>
          <cell r="J74">
            <v>59</v>
          </cell>
          <cell r="K74">
            <v>0.621052631578947</v>
          </cell>
          <cell r="L74">
            <v>0.621052631578947</v>
          </cell>
          <cell r="M74">
            <v>246.929948479428</v>
          </cell>
          <cell r="N74">
            <v>74.6657302518665</v>
          </cell>
        </row>
        <row r="75">
          <cell r="A75">
            <v>2023016802</v>
          </cell>
          <cell r="B75" t="str">
            <v>展存佛</v>
          </cell>
          <cell r="C75">
            <v>78.5619</v>
          </cell>
          <cell r="D75" t="str">
            <v>88/98</v>
          </cell>
          <cell r="E75">
            <v>0.898</v>
          </cell>
          <cell r="F75">
            <v>83.7123</v>
          </cell>
          <cell r="G75" t="str">
            <v>69/95</v>
          </cell>
          <cell r="H75">
            <v>0.7263</v>
          </cell>
          <cell r="I75">
            <v>84.5183682983683</v>
          </cell>
          <cell r="J75">
            <v>58</v>
          </cell>
          <cell r="K75" t="str">
            <v>58/95</v>
          </cell>
          <cell r="L75">
            <v>0.610526315789474</v>
          </cell>
          <cell r="M75">
            <v>246.792568298368</v>
          </cell>
          <cell r="N75">
            <v>74.6241897599007</v>
          </cell>
        </row>
        <row r="76">
          <cell r="A76">
            <v>2023016782</v>
          </cell>
          <cell r="B76" t="str">
            <v>王乐</v>
          </cell>
          <cell r="C76">
            <v>78.0264</v>
          </cell>
          <cell r="D76" t="str">
            <v>91/98</v>
          </cell>
          <cell r="E76">
            <v>0.9286</v>
          </cell>
          <cell r="F76">
            <v>85.108</v>
          </cell>
          <cell r="G76" t="str">
            <v>59/95</v>
          </cell>
          <cell r="H76">
            <v>0.6211</v>
          </cell>
          <cell r="I76">
            <v>83.4323076923077</v>
          </cell>
          <cell r="J76">
            <v>63</v>
          </cell>
          <cell r="K76">
            <v>0.663157894736842</v>
          </cell>
          <cell r="L76">
            <v>0.663157894736842</v>
          </cell>
          <cell r="M76">
            <v>246.566707692308</v>
          </cell>
          <cell r="N76">
            <v>74.5558948965579</v>
          </cell>
        </row>
        <row r="77">
          <cell r="A77">
            <v>2023016800</v>
          </cell>
          <cell r="B77" t="str">
            <v>薛浩楠</v>
          </cell>
          <cell r="C77">
            <v>82.8373</v>
          </cell>
          <cell r="D77" t="str">
            <v>68/98</v>
          </cell>
          <cell r="E77">
            <v>0.6939</v>
          </cell>
          <cell r="F77">
            <v>81.7339</v>
          </cell>
          <cell r="G77" t="str">
            <v>80/95</v>
          </cell>
          <cell r="H77">
            <v>0.8421</v>
          </cell>
          <cell r="I77">
            <v>81.2475897435897</v>
          </cell>
          <cell r="J77">
            <v>70</v>
          </cell>
          <cell r="K77" t="str">
            <v>70/95</v>
          </cell>
          <cell r="L77">
            <v>0.736842105263158</v>
          </cell>
          <cell r="M77">
            <v>245.81878974359</v>
          </cell>
          <cell r="N77">
            <v>74.329742337286</v>
          </cell>
        </row>
        <row r="78">
          <cell r="A78">
            <v>2023016837</v>
          </cell>
          <cell r="B78" t="str">
            <v>董俸竹</v>
          </cell>
          <cell r="C78">
            <v>84.8189</v>
          </cell>
          <cell r="D78" t="str">
            <v>53/98</v>
          </cell>
          <cell r="E78">
            <v>0.5408</v>
          </cell>
          <cell r="F78">
            <v>81.0998</v>
          </cell>
          <cell r="G78" t="str">
            <v>82/95</v>
          </cell>
          <cell r="H78">
            <v>0.8632</v>
          </cell>
          <cell r="I78">
            <v>79.466858974359</v>
          </cell>
          <cell r="J78">
            <v>78</v>
          </cell>
          <cell r="K78">
            <v>0.821052631578947</v>
          </cell>
          <cell r="L78">
            <v>0.821052631578947</v>
          </cell>
          <cell r="M78">
            <v>245.385558974359</v>
          </cell>
          <cell r="N78">
            <v>74.1987436797664</v>
          </cell>
        </row>
        <row r="79">
          <cell r="A79">
            <v>2023016829</v>
          </cell>
          <cell r="B79" t="str">
            <v>田佳乐</v>
          </cell>
          <cell r="C79">
            <v>82.5003</v>
          </cell>
          <cell r="D79" t="str">
            <v>74/98</v>
          </cell>
          <cell r="E79">
            <v>0.7551</v>
          </cell>
          <cell r="F79">
            <v>82.4053</v>
          </cell>
          <cell r="G79" t="str">
            <v>76/95</v>
          </cell>
          <cell r="H79">
            <v>0.8</v>
          </cell>
          <cell r="I79">
            <v>80.2891472868217</v>
          </cell>
          <cell r="J79">
            <v>71</v>
          </cell>
          <cell r="K79">
            <v>0.747368421052632</v>
          </cell>
          <cell r="L79">
            <v>0.747368421052632</v>
          </cell>
          <cell r="M79">
            <v>245.194747286822</v>
          </cell>
          <cell r="N79">
            <v>74.1410467739099</v>
          </cell>
        </row>
        <row r="80">
          <cell r="A80">
            <v>2023016827</v>
          </cell>
          <cell r="B80" t="str">
            <v>钱小江</v>
          </cell>
          <cell r="C80">
            <v>82.6753</v>
          </cell>
          <cell r="D80" t="str">
            <v>71/98</v>
          </cell>
          <cell r="E80">
            <v>0.7245</v>
          </cell>
          <cell r="F80">
            <v>83.835</v>
          </cell>
          <cell r="G80" t="str">
            <v>68/95</v>
          </cell>
          <cell r="H80">
            <v>0.7158</v>
          </cell>
          <cell r="I80">
            <v>77.8955813953488</v>
          </cell>
          <cell r="J80">
            <v>81</v>
          </cell>
          <cell r="K80">
            <v>0.852631578947368</v>
          </cell>
          <cell r="L80">
            <v>0.852631578947368</v>
          </cell>
          <cell r="M80">
            <v>244.405881395349</v>
          </cell>
          <cell r="N80">
            <v>73.9025125328415</v>
          </cell>
        </row>
        <row r="81">
          <cell r="A81">
            <v>2023016824</v>
          </cell>
          <cell r="B81" t="str">
            <v>雷亚锦</v>
          </cell>
          <cell r="C81">
            <v>81.2855</v>
          </cell>
          <cell r="D81" t="str">
            <v>78/98</v>
          </cell>
          <cell r="E81">
            <v>0.7959</v>
          </cell>
          <cell r="F81">
            <v>82.3475</v>
          </cell>
          <cell r="G81" t="str">
            <v>77/95</v>
          </cell>
          <cell r="H81">
            <v>0.8105</v>
          </cell>
          <cell r="I81">
            <v>79.851457364341</v>
          </cell>
          <cell r="J81">
            <v>74</v>
          </cell>
          <cell r="K81">
            <v>0.778947368421053</v>
          </cell>
          <cell r="L81">
            <v>0.778947368421053</v>
          </cell>
          <cell r="M81">
            <v>243.484457364341</v>
          </cell>
          <cell r="N81">
            <v>73.6238958702192</v>
          </cell>
        </row>
        <row r="82">
          <cell r="A82">
            <v>2023016839</v>
          </cell>
          <cell r="B82" t="str">
            <v>金铭</v>
          </cell>
          <cell r="C82">
            <v>81.9881</v>
          </cell>
          <cell r="D82" t="str">
            <v>75/98</v>
          </cell>
          <cell r="E82">
            <v>0.7653</v>
          </cell>
          <cell r="F82">
            <v>85.4523</v>
          </cell>
          <cell r="G82" t="str">
            <v>57/95</v>
          </cell>
          <cell r="H82">
            <v>0.6</v>
          </cell>
          <cell r="I82">
            <v>75.9313377926421</v>
          </cell>
          <cell r="J82">
            <v>87</v>
          </cell>
          <cell r="K82">
            <v>0.91578947368421</v>
          </cell>
          <cell r="L82">
            <v>0.91578947368421</v>
          </cell>
          <cell r="M82">
            <v>243.371737792642</v>
          </cell>
          <cell r="N82">
            <v>73.5898121586792</v>
          </cell>
        </row>
        <row r="83">
          <cell r="A83">
            <v>2023016814</v>
          </cell>
          <cell r="B83" t="str">
            <v>孙婉婕</v>
          </cell>
          <cell r="C83">
            <v>81.2552</v>
          </cell>
          <cell r="D83" t="str">
            <v>79/98</v>
          </cell>
          <cell r="E83">
            <v>0.8061</v>
          </cell>
          <cell r="F83">
            <v>81.5366</v>
          </cell>
          <cell r="G83" t="str">
            <v>81/95</v>
          </cell>
          <cell r="H83">
            <v>0.8526</v>
          </cell>
          <cell r="I83">
            <v>80.1308407871199</v>
          </cell>
          <cell r="J83">
            <v>72</v>
          </cell>
          <cell r="K83">
            <v>0.757894736842105</v>
          </cell>
          <cell r="L83">
            <v>0.757894736842105</v>
          </cell>
          <cell r="M83">
            <v>242.92264078712</v>
          </cell>
          <cell r="N83">
            <v>73.4540159295149</v>
          </cell>
        </row>
        <row r="84">
          <cell r="A84">
            <v>2023016807</v>
          </cell>
          <cell r="B84" t="str">
            <v>高韵淇</v>
          </cell>
          <cell r="C84">
            <v>79.1416</v>
          </cell>
          <cell r="D84" t="str">
            <v>87/98</v>
          </cell>
          <cell r="E84">
            <v>0.8878</v>
          </cell>
          <cell r="F84">
            <v>82.627</v>
          </cell>
          <cell r="G84" t="str">
            <v>74/95</v>
          </cell>
          <cell r="H84">
            <v>0.7789</v>
          </cell>
          <cell r="I84">
            <v>78.512976744186</v>
          </cell>
          <cell r="J84">
            <v>79</v>
          </cell>
          <cell r="K84">
            <v>0.831578947368421</v>
          </cell>
          <cell r="L84">
            <v>0.831578947368421</v>
          </cell>
          <cell r="M84">
            <v>240.281576744186</v>
          </cell>
          <cell r="N84">
            <v>72.6554211190355</v>
          </cell>
        </row>
        <row r="85">
          <cell r="A85">
            <v>2023016856</v>
          </cell>
          <cell r="B85" t="str">
            <v>李博宇</v>
          </cell>
          <cell r="C85">
            <v>86.0722</v>
          </cell>
          <cell r="D85" t="str">
            <v>45/98</v>
          </cell>
          <cell r="E85">
            <v>0.4592</v>
          </cell>
          <cell r="F85">
            <v>81.7901</v>
          </cell>
          <cell r="G85" t="str">
            <v>78/95</v>
          </cell>
          <cell r="H85">
            <v>0.8211</v>
          </cell>
          <cell r="I85">
            <v>72.1672278664731</v>
          </cell>
          <cell r="J85">
            <v>91</v>
          </cell>
          <cell r="K85">
            <v>0.957894736842105</v>
          </cell>
          <cell r="L85">
            <v>0.957894736842105</v>
          </cell>
          <cell r="M85">
            <v>240.029527866473</v>
          </cell>
          <cell r="N85">
            <v>72.5792075466054</v>
          </cell>
        </row>
        <row r="86">
          <cell r="A86">
            <v>2023016858</v>
          </cell>
          <cell r="B86" t="str">
            <v>刘宇轩</v>
          </cell>
          <cell r="C86">
            <v>83.2648</v>
          </cell>
          <cell r="D86" t="str">
            <v>66/98</v>
          </cell>
          <cell r="E86">
            <v>0.6735</v>
          </cell>
          <cell r="F86">
            <v>81.0325</v>
          </cell>
          <cell r="G86" t="str">
            <v>83/95</v>
          </cell>
          <cell r="H86">
            <v>0.8737</v>
          </cell>
          <cell r="I86">
            <v>75.685641025641</v>
          </cell>
          <cell r="J86">
            <v>88</v>
          </cell>
          <cell r="K86">
            <v>0.926315789473684</v>
          </cell>
          <cell r="L86">
            <v>0.926315789473684</v>
          </cell>
          <cell r="M86">
            <v>239.982941025641</v>
          </cell>
          <cell r="N86">
            <v>72.565120796447</v>
          </cell>
        </row>
        <row r="87">
          <cell r="A87">
            <v>2023016794</v>
          </cell>
          <cell r="B87" t="str">
            <v>李子涵</v>
          </cell>
          <cell r="C87">
            <v>79.8036</v>
          </cell>
          <cell r="D87" t="str">
            <v>84/98</v>
          </cell>
          <cell r="E87">
            <v>0.8571</v>
          </cell>
          <cell r="F87">
            <v>78.5105</v>
          </cell>
          <cell r="G87" t="str">
            <v>88/95</v>
          </cell>
          <cell r="H87">
            <v>0.9263</v>
          </cell>
          <cell r="I87">
            <v>81.5586315789474</v>
          </cell>
          <cell r="J87">
            <v>67</v>
          </cell>
          <cell r="K87">
            <v>0.705263157894737</v>
          </cell>
          <cell r="L87">
            <v>0.705263157894737</v>
          </cell>
          <cell r="M87">
            <v>239.872731578947</v>
          </cell>
          <cell r="N87">
            <v>72.5317960868737</v>
          </cell>
        </row>
        <row r="88">
          <cell r="A88">
            <v>2023016825</v>
          </cell>
          <cell r="B88" t="str">
            <v>鲁言</v>
          </cell>
          <cell r="C88">
            <v>82.6729</v>
          </cell>
          <cell r="D88" t="str">
            <v>72/98</v>
          </cell>
          <cell r="E88">
            <v>0.7347</v>
          </cell>
          <cell r="F88">
            <v>79.3434</v>
          </cell>
          <cell r="G88" t="str">
            <v>86/95</v>
          </cell>
          <cell r="H88">
            <v>0.9053</v>
          </cell>
          <cell r="I88">
            <v>77.049403437816</v>
          </cell>
          <cell r="J88">
            <v>83</v>
          </cell>
          <cell r="K88">
            <v>0.873684210526316</v>
          </cell>
          <cell r="L88">
            <v>0.873684210526316</v>
          </cell>
          <cell r="M88">
            <v>239.065703437816</v>
          </cell>
          <cell r="N88">
            <v>72.2877700144494</v>
          </cell>
        </row>
        <row r="89">
          <cell r="A89">
            <v>2023016860</v>
          </cell>
          <cell r="B89" t="str">
            <v>阎志博</v>
          </cell>
          <cell r="C89">
            <v>82.7595</v>
          </cell>
          <cell r="D89" t="str">
            <v>70/98</v>
          </cell>
          <cell r="E89">
            <v>0.7143</v>
          </cell>
          <cell r="F89">
            <v>80.6926</v>
          </cell>
          <cell r="G89" t="str">
            <v>84/95</v>
          </cell>
          <cell r="H89">
            <v>0.8842</v>
          </cell>
          <cell r="I89">
            <v>74.955641025641</v>
          </cell>
          <cell r="J89">
            <v>89</v>
          </cell>
          <cell r="K89">
            <v>0.936842105263158</v>
          </cell>
          <cell r="L89">
            <v>0.936842105263158</v>
          </cell>
          <cell r="M89">
            <v>238.407741025641</v>
          </cell>
          <cell r="N89">
            <v>72.0888178651218</v>
          </cell>
        </row>
        <row r="90">
          <cell r="A90">
            <v>2023016831</v>
          </cell>
          <cell r="B90" t="str">
            <v>王如羽</v>
          </cell>
          <cell r="C90">
            <v>80.2832</v>
          </cell>
          <cell r="D90" t="str">
            <v>82/98</v>
          </cell>
          <cell r="E90">
            <v>0.8367</v>
          </cell>
          <cell r="F90">
            <v>80.6231</v>
          </cell>
          <cell r="G90" t="str">
            <v>85/95</v>
          </cell>
          <cell r="H90">
            <v>0.8947</v>
          </cell>
          <cell r="I90">
            <v>76.0031712473573</v>
          </cell>
          <cell r="J90">
            <v>86</v>
          </cell>
          <cell r="K90">
            <v>0.905263157894737</v>
          </cell>
          <cell r="L90">
            <v>0.905263157894737</v>
          </cell>
          <cell r="M90">
            <v>236.909471247357</v>
          </cell>
          <cell r="N90">
            <v>71.635776799027</v>
          </cell>
        </row>
        <row r="91">
          <cell r="A91">
            <v>2023016859</v>
          </cell>
          <cell r="B91" t="str">
            <v>陆壮举</v>
          </cell>
          <cell r="C91">
            <v>82.944</v>
          </cell>
          <cell r="D91" t="str">
            <v>67/98</v>
          </cell>
          <cell r="E91">
            <v>0.6837</v>
          </cell>
          <cell r="F91">
            <v>78.5236</v>
          </cell>
          <cell r="G91" t="str">
            <v>87/95</v>
          </cell>
          <cell r="H91">
            <v>0.9158</v>
          </cell>
          <cell r="I91">
            <v>74.5253846153846</v>
          </cell>
          <cell r="J91">
            <v>90</v>
          </cell>
          <cell r="K91" t="str">
            <v>90/95</v>
          </cell>
          <cell r="L91">
            <v>0.947368421052632</v>
          </cell>
          <cell r="M91">
            <v>235.992984615385</v>
          </cell>
          <cell r="N91">
            <v>71.3586530881782</v>
          </cell>
        </row>
        <row r="92">
          <cell r="A92">
            <v>2023016791</v>
          </cell>
          <cell r="B92" t="str">
            <v>丁可旭</v>
          </cell>
          <cell r="C92">
            <v>77.4586</v>
          </cell>
          <cell r="D92" t="str">
            <v>93/98</v>
          </cell>
          <cell r="E92">
            <v>0.949</v>
          </cell>
          <cell r="F92">
            <v>74.5644</v>
          </cell>
          <cell r="G92" t="str">
            <v>92/95</v>
          </cell>
          <cell r="H92">
            <v>0.9684</v>
          </cell>
          <cell r="I92">
            <v>79.6184444444445</v>
          </cell>
          <cell r="J92">
            <v>75</v>
          </cell>
          <cell r="K92" t="str">
            <v>75/95</v>
          </cell>
          <cell r="L92">
            <v>0.789473684210526</v>
          </cell>
          <cell r="M92">
            <v>231.641444444445</v>
          </cell>
          <cell r="N92">
            <v>70.0428510698959</v>
          </cell>
        </row>
        <row r="93">
          <cell r="A93">
            <v>2023016832</v>
          </cell>
          <cell r="B93" t="str">
            <v>吴启扬</v>
          </cell>
          <cell r="C93">
            <v>77.8402</v>
          </cell>
          <cell r="D93" t="str">
            <v>92/98</v>
          </cell>
          <cell r="E93">
            <v>0.9388</v>
          </cell>
          <cell r="F93">
            <v>71.1235</v>
          </cell>
          <cell r="G93" t="str">
            <v>94/95</v>
          </cell>
          <cell r="H93">
            <v>0.9895</v>
          </cell>
          <cell r="I93">
            <v>76.3545259391771</v>
          </cell>
          <cell r="J93">
            <v>85</v>
          </cell>
          <cell r="K93" t="str">
            <v>85/95</v>
          </cell>
          <cell r="L93">
            <v>0.894736842105263</v>
          </cell>
          <cell r="M93">
            <v>225.318225939177</v>
          </cell>
          <cell r="N93">
            <v>68.130860523001</v>
          </cell>
        </row>
        <row r="94">
          <cell r="A94">
            <v>2023016868</v>
          </cell>
          <cell r="B94" t="str">
            <v>郑学琰</v>
          </cell>
          <cell r="C94">
            <v>76.6565</v>
          </cell>
          <cell r="D94" t="str">
            <v>94/98</v>
          </cell>
          <cell r="E94">
            <v>0.9592</v>
          </cell>
          <cell r="F94">
            <v>73.9825</v>
          </cell>
          <cell r="G94" t="str">
            <v>93/95</v>
          </cell>
          <cell r="H94">
            <v>0.9789</v>
          </cell>
          <cell r="I94">
            <v>70.3972222222222</v>
          </cell>
          <cell r="J94">
            <v>92</v>
          </cell>
          <cell r="K94">
            <v>0.968421052631579</v>
          </cell>
          <cell r="L94">
            <v>0.968421052631579</v>
          </cell>
          <cell r="M94">
            <v>221.036222222222</v>
          </cell>
          <cell r="N94">
            <v>66.8360846708355</v>
          </cell>
        </row>
        <row r="95">
          <cell r="A95">
            <v>2023016788</v>
          </cell>
          <cell r="B95" t="str">
            <v>白皓天</v>
          </cell>
          <cell r="C95">
            <v>73.831</v>
          </cell>
          <cell r="D95" t="str">
            <v>97/98</v>
          </cell>
          <cell r="E95">
            <v>0.9898</v>
          </cell>
          <cell r="F95">
            <v>78.3654</v>
          </cell>
          <cell r="G95" t="str">
            <v>89/95</v>
          </cell>
          <cell r="H95">
            <v>0.9368</v>
          </cell>
          <cell r="I95">
            <v>67.1709615384616</v>
          </cell>
          <cell r="J95">
            <v>94</v>
          </cell>
          <cell r="K95">
            <v>0.989473684210526</v>
          </cell>
          <cell r="L95">
            <v>0.989473684210526</v>
          </cell>
          <cell r="M95">
            <v>219.367361538462</v>
          </cell>
          <cell r="N95">
            <v>66.3314609813684</v>
          </cell>
        </row>
        <row r="96">
          <cell r="A96">
            <v>2023016866</v>
          </cell>
          <cell r="B96" t="str">
            <v>赵浚达</v>
          </cell>
          <cell r="C96">
            <v>76.5725</v>
          </cell>
          <cell r="D96" t="str">
            <v>95/98</v>
          </cell>
          <cell r="E96">
            <v>0.9694</v>
          </cell>
          <cell r="F96">
            <v>75.9916</v>
          </cell>
          <cell r="G96" t="str">
            <v>91/95</v>
          </cell>
          <cell r="H96">
            <v>0.9579</v>
          </cell>
          <cell r="I96">
            <v>65.6803457446809</v>
          </cell>
          <cell r="J96">
            <v>95</v>
          </cell>
          <cell r="K96" t="str">
            <v>95/95</v>
          </cell>
          <cell r="L96">
            <v>1</v>
          </cell>
          <cell r="M96">
            <v>218.244445744681</v>
          </cell>
          <cell r="N96">
            <v>65.9919180127236</v>
          </cell>
        </row>
        <row r="97">
          <cell r="A97">
            <v>2023016834</v>
          </cell>
          <cell r="B97" t="str">
            <v>杨张鲲</v>
          </cell>
          <cell r="C97">
            <v>78.4229</v>
          </cell>
          <cell r="D97" t="str">
            <v>89/98</v>
          </cell>
          <cell r="E97">
            <v>0.9082</v>
          </cell>
          <cell r="F97">
            <v>66.3454</v>
          </cell>
          <cell r="G97" t="str">
            <v>95/95</v>
          </cell>
          <cell r="H97">
            <v>1</v>
          </cell>
          <cell r="I97">
            <v>67.8362962962963</v>
          </cell>
          <cell r="J97">
            <v>93</v>
          </cell>
          <cell r="K97">
            <v>0.978947368421053</v>
          </cell>
          <cell r="L97">
            <v>0.978947368421053</v>
          </cell>
          <cell r="M97">
            <v>212.604596296296</v>
          </cell>
          <cell r="N97">
            <v>64.2865619788876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34"/>
  <sheetViews>
    <sheetView tabSelected="1" zoomScale="50" zoomScaleNormal="50" topLeftCell="A41" workbookViewId="0">
      <selection activeCell="Y51" sqref="Y51"/>
    </sheetView>
  </sheetViews>
  <sheetFormatPr defaultColWidth="8.88888888888889" defaultRowHeight="15.6"/>
  <cols>
    <col min="2" max="2" width="13.8888888888889" style="1" customWidth="1"/>
    <col min="3" max="3" width="8.88888888888889" style="1"/>
    <col min="4" max="4" width="5.22222222222222" style="1" customWidth="1"/>
    <col min="5" max="5" width="23.1111111111111" style="1" customWidth="1"/>
    <col min="6" max="6" width="14.1111111111111" style="3" customWidth="1"/>
    <col min="7" max="7" width="7.44444444444444" style="1" customWidth="1"/>
    <col min="8" max="8" width="15.6666666666667" style="1" customWidth="1"/>
    <col min="9" max="9" width="6.11111111111111" style="1" customWidth="1"/>
    <col min="10" max="10" width="7.44444444444444" style="1" customWidth="1"/>
    <col min="11" max="11" width="8.33333333333333" style="1" customWidth="1"/>
    <col min="12" max="12" width="15.6666666666667" style="1" customWidth="1"/>
    <col min="13" max="13" width="7.44444444444444" style="1" customWidth="1"/>
    <col min="14" max="14" width="33.0092592592593" style="1" customWidth="1"/>
    <col min="15" max="15" width="8.40740740740741" style="3" customWidth="1"/>
    <col min="16" max="16" width="9.44444444444444" style="3" customWidth="1"/>
    <col min="17" max="17" width="9.99074074074074" style="3" customWidth="1"/>
    <col min="18" max="18" width="6.5" style="3" customWidth="1"/>
    <col min="19" max="20" width="8.88888888888889" style="3"/>
    <col min="21" max="21" width="9.44444444444444" style="4"/>
    <col min="22" max="22" width="10.1111111111111" style="5" customWidth="1"/>
    <col min="23" max="25" width="10.1111111111111" style="17" customWidth="1"/>
    <col min="26" max="26" width="9.44444444444444" style="3"/>
    <col min="27" max="27" width="9.22222222222222" style="5" customWidth="1"/>
    <col min="28" max="28" width="8.88888888888889" style="3"/>
    <col min="29" max="29" width="8.66666666666667" style="6" customWidth="1"/>
    <col min="30" max="48" width="8.88888888888889" style="21"/>
  </cols>
  <sheetData>
    <row r="1" customFormat="1" ht="62.4" spans="1:4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7" t="s">
        <v>16</v>
      </c>
      <c r="R1" s="9" t="s">
        <v>17</v>
      </c>
      <c r="S1" s="10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</row>
    <row r="2" s="20" customFormat="1" ht="38" customHeight="1" spans="1:48">
      <c r="A2" s="13">
        <v>1</v>
      </c>
      <c r="B2" s="22">
        <v>2023016903</v>
      </c>
      <c r="C2" s="23" t="s">
        <v>29</v>
      </c>
      <c r="D2" s="23" t="s">
        <v>30</v>
      </c>
      <c r="E2" s="23" t="s">
        <v>31</v>
      </c>
      <c r="F2" s="13" t="s">
        <v>32</v>
      </c>
      <c r="G2" s="23" t="s">
        <v>33</v>
      </c>
      <c r="H2" s="23" t="s">
        <v>34</v>
      </c>
      <c r="I2" s="23" t="s">
        <v>35</v>
      </c>
      <c r="J2" s="23" t="s">
        <v>36</v>
      </c>
      <c r="K2" s="23" t="s">
        <v>37</v>
      </c>
      <c r="L2" s="23" t="s">
        <v>38</v>
      </c>
      <c r="M2" s="23" t="s">
        <v>39</v>
      </c>
      <c r="N2" s="23" t="s">
        <v>40</v>
      </c>
      <c r="O2" s="13">
        <v>52</v>
      </c>
      <c r="P2" s="15">
        <v>0.931818181818182</v>
      </c>
      <c r="Q2" s="13">
        <v>0</v>
      </c>
      <c r="R2" s="13" t="s">
        <v>41</v>
      </c>
      <c r="S2" s="16">
        <v>89.5492957746479</v>
      </c>
      <c r="T2" s="16">
        <v>3.95492957746479</v>
      </c>
      <c r="U2" s="15">
        <f t="shared" ref="U2:U58" si="0">RANK(T2,$T$2:$T$58,0)/57</f>
        <v>0.105263157894737</v>
      </c>
      <c r="V2" s="15">
        <f t="shared" ref="V2:V58" si="1">RANK(S2,$S$2:$S$58,0)/57</f>
        <v>0.105263157894737</v>
      </c>
      <c r="W2" s="15">
        <f t="array" ref="W2:Z2">VLOOKUP(C2,[1]经济综测!B:N,{4,7,11,13},FALSE)</f>
        <v>0.0323</v>
      </c>
      <c r="X2" s="15">
        <v>0.0185</v>
      </c>
      <c r="Y2" s="15">
        <v>0.0175438596491228</v>
      </c>
      <c r="Z2" s="24">
        <v>100</v>
      </c>
      <c r="AA2" s="25">
        <f t="shared" ref="AA2:AA58" si="2">RANK(Z2,$Z$2:$Z$58,0)/57</f>
        <v>0.0175438596491228</v>
      </c>
      <c r="AB2" s="13" t="str">
        <f>VLOOKUP(C2,[1]学术专长!C:D,2,FALSE)</f>
        <v>5.6</v>
      </c>
      <c r="AC2" s="16">
        <f t="shared" ref="AC2:AC58" si="3">S2*0.8+Z2*0.1+AB2</f>
        <v>87.2394366197183</v>
      </c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</row>
    <row r="3" s="20" customFormat="1" ht="38" customHeight="1" spans="1:48">
      <c r="A3" s="13">
        <v>2</v>
      </c>
      <c r="B3" s="26">
        <v>2023016916</v>
      </c>
      <c r="C3" s="27" t="s">
        <v>42</v>
      </c>
      <c r="D3" s="27" t="s">
        <v>43</v>
      </c>
      <c r="E3" s="23" t="s">
        <v>44</v>
      </c>
      <c r="F3" s="13" t="s">
        <v>32</v>
      </c>
      <c r="G3" s="27" t="s">
        <v>33</v>
      </c>
      <c r="H3" s="27" t="s">
        <v>34</v>
      </c>
      <c r="I3" s="27" t="s">
        <v>35</v>
      </c>
      <c r="J3" s="27" t="s">
        <v>36</v>
      </c>
      <c r="K3" s="27" t="s">
        <v>37</v>
      </c>
      <c r="L3" s="27" t="s">
        <v>38</v>
      </c>
      <c r="M3" s="27" t="s">
        <v>39</v>
      </c>
      <c r="N3" s="27" t="s">
        <v>40</v>
      </c>
      <c r="O3" s="28">
        <v>49</v>
      </c>
      <c r="P3" s="29">
        <v>0.454545454545455</v>
      </c>
      <c r="Q3" s="28">
        <v>1</v>
      </c>
      <c r="R3" s="28" t="s">
        <v>32</v>
      </c>
      <c r="S3" s="30">
        <v>76.9678899082569</v>
      </c>
      <c r="T3" s="30">
        <v>2.71697247706422</v>
      </c>
      <c r="U3" s="15">
        <f t="shared" si="0"/>
        <v>0.649122807017544</v>
      </c>
      <c r="V3" s="15">
        <f t="shared" si="1"/>
        <v>0.649122807017544</v>
      </c>
      <c r="W3" s="15">
        <f t="array" ref="W3:Z3">VLOOKUP(C3,[1]经济综测!B:N,{4,7,11,13},FALSE)</f>
        <v>0.7581</v>
      </c>
      <c r="X3" s="15">
        <v>0.6296</v>
      </c>
      <c r="Y3" s="15">
        <v>0.754385964912281</v>
      </c>
      <c r="Z3" s="24">
        <v>60.6058023386195</v>
      </c>
      <c r="AA3" s="25">
        <f t="shared" si="2"/>
        <v>0.684210526315789</v>
      </c>
      <c r="AB3" s="13"/>
      <c r="AC3" s="16">
        <f t="shared" si="3"/>
        <v>67.6348921604675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="20" customFormat="1" ht="38" customHeight="1" spans="1:48">
      <c r="A4" s="13">
        <v>3</v>
      </c>
      <c r="B4" s="22">
        <v>2023016917</v>
      </c>
      <c r="C4" s="23" t="s">
        <v>45</v>
      </c>
      <c r="D4" s="23" t="s">
        <v>43</v>
      </c>
      <c r="E4" s="23" t="s">
        <v>46</v>
      </c>
      <c r="F4" s="13" t="s">
        <v>32</v>
      </c>
      <c r="G4" s="23" t="s">
        <v>33</v>
      </c>
      <c r="H4" s="23" t="s">
        <v>34</v>
      </c>
      <c r="I4" s="23" t="s">
        <v>35</v>
      </c>
      <c r="J4" s="23" t="s">
        <v>36</v>
      </c>
      <c r="K4" s="23" t="s">
        <v>37</v>
      </c>
      <c r="L4" s="23" t="s">
        <v>38</v>
      </c>
      <c r="M4" s="23" t="s">
        <v>39</v>
      </c>
      <c r="N4" s="23" t="s">
        <v>40</v>
      </c>
      <c r="O4" s="13">
        <v>52</v>
      </c>
      <c r="P4" s="15">
        <v>0.795454545454545</v>
      </c>
      <c r="Q4" s="13">
        <v>0</v>
      </c>
      <c r="R4" s="13" t="s">
        <v>41</v>
      </c>
      <c r="S4" s="16">
        <v>84.2018779342723</v>
      </c>
      <c r="T4" s="16">
        <v>3.42018779342723</v>
      </c>
      <c r="U4" s="15">
        <f t="shared" si="0"/>
        <v>0.333333333333333</v>
      </c>
      <c r="V4" s="15">
        <f t="shared" si="1"/>
        <v>0.333333333333333</v>
      </c>
      <c r="W4" s="15">
        <f t="array" ref="W4:Z4">VLOOKUP(C4,[1]经济综测!B:N,{4,7,11,13},FALSE)</f>
        <v>0.5968</v>
      </c>
      <c r="X4" s="15">
        <v>0.2593</v>
      </c>
      <c r="Y4" s="15">
        <v>0.263157894736842</v>
      </c>
      <c r="Z4" s="24">
        <v>67.0700095105934</v>
      </c>
      <c r="AA4" s="25">
        <f t="shared" si="2"/>
        <v>0.350877192982456</v>
      </c>
      <c r="AB4" s="13"/>
      <c r="AC4" s="16">
        <f t="shared" si="3"/>
        <v>74.0685032984772</v>
      </c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</row>
    <row r="5" s="20" customFormat="1" ht="38" customHeight="1" spans="1:48">
      <c r="A5" s="13">
        <v>4</v>
      </c>
      <c r="B5" s="26">
        <v>2023016883</v>
      </c>
      <c r="C5" s="27" t="s">
        <v>47</v>
      </c>
      <c r="D5" s="27" t="s">
        <v>43</v>
      </c>
      <c r="E5" s="23" t="s">
        <v>48</v>
      </c>
      <c r="F5" s="13" t="s">
        <v>32</v>
      </c>
      <c r="G5" s="27" t="s">
        <v>33</v>
      </c>
      <c r="H5" s="27" t="s">
        <v>34</v>
      </c>
      <c r="I5" s="27" t="s">
        <v>35</v>
      </c>
      <c r="J5" s="27" t="s">
        <v>36</v>
      </c>
      <c r="K5" s="27" t="s">
        <v>37</v>
      </c>
      <c r="L5" s="27" t="s">
        <v>49</v>
      </c>
      <c r="M5" s="27" t="s">
        <v>39</v>
      </c>
      <c r="N5" s="27" t="s">
        <v>40</v>
      </c>
      <c r="O5" s="28">
        <v>52</v>
      </c>
      <c r="P5" s="29">
        <v>0.558139534883721</v>
      </c>
      <c r="Q5" s="28">
        <v>2</v>
      </c>
      <c r="R5" s="28" t="s">
        <v>32</v>
      </c>
      <c r="S5" s="30">
        <v>75.739336492891</v>
      </c>
      <c r="T5" s="30">
        <v>2.69715639810427</v>
      </c>
      <c r="U5" s="15">
        <f t="shared" si="0"/>
        <v>0.666666666666667</v>
      </c>
      <c r="V5" s="15">
        <f t="shared" si="1"/>
        <v>0.701754385964912</v>
      </c>
      <c r="W5" s="15">
        <f t="array" ref="W5:Z5">VLOOKUP(C5,[1]经济综测!B:N,{4,7,11,13},FALSE)</f>
        <v>0.6613</v>
      </c>
      <c r="X5" s="15">
        <v>0.6481</v>
      </c>
      <c r="Y5" s="15">
        <v>0.719298245614035</v>
      </c>
      <c r="Z5" s="24">
        <v>60.9143887666257</v>
      </c>
      <c r="AA5" s="25">
        <f t="shared" si="2"/>
        <v>0.666666666666667</v>
      </c>
      <c r="AB5" s="13"/>
      <c r="AC5" s="16">
        <f t="shared" si="3"/>
        <v>66.6829080709754</v>
      </c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</row>
    <row r="6" s="20" customFormat="1" ht="38" customHeight="1" spans="1:48">
      <c r="A6" s="13">
        <v>5</v>
      </c>
      <c r="B6" s="22">
        <v>2023016884</v>
      </c>
      <c r="C6" s="23" t="s">
        <v>50</v>
      </c>
      <c r="D6" s="23" t="s">
        <v>43</v>
      </c>
      <c r="E6" s="23" t="s">
        <v>51</v>
      </c>
      <c r="F6" s="13" t="s">
        <v>32</v>
      </c>
      <c r="G6" s="23" t="s">
        <v>33</v>
      </c>
      <c r="H6" s="23" t="s">
        <v>34</v>
      </c>
      <c r="I6" s="23" t="s">
        <v>35</v>
      </c>
      <c r="J6" s="23" t="s">
        <v>36</v>
      </c>
      <c r="K6" s="23" t="s">
        <v>37</v>
      </c>
      <c r="L6" s="23" t="s">
        <v>49</v>
      </c>
      <c r="M6" s="23" t="s">
        <v>39</v>
      </c>
      <c r="N6" s="23" t="s">
        <v>40</v>
      </c>
      <c r="O6" s="13">
        <v>50</v>
      </c>
      <c r="P6" s="15">
        <v>0.86046511627907</v>
      </c>
      <c r="Q6" s="13">
        <v>1</v>
      </c>
      <c r="R6" s="13" t="s">
        <v>32</v>
      </c>
      <c r="S6" s="16">
        <v>86.2037914691943</v>
      </c>
      <c r="T6" s="16">
        <v>3.76255924170616</v>
      </c>
      <c r="U6" s="15">
        <f t="shared" si="0"/>
        <v>0.157894736842105</v>
      </c>
      <c r="V6" s="15">
        <f t="shared" si="1"/>
        <v>0.192982456140351</v>
      </c>
      <c r="W6" s="15">
        <f t="array" ref="W6:Z6">VLOOKUP(C6,[1]经济综测!B:N,{4,7,11,13},FALSE)</f>
        <v>0.0645</v>
      </c>
      <c r="X6" s="15">
        <v>0.1667</v>
      </c>
      <c r="Y6" s="15">
        <v>0.842105263157895</v>
      </c>
      <c r="Z6" s="24">
        <v>65.4641121849502</v>
      </c>
      <c r="AA6" s="25">
        <f t="shared" si="2"/>
        <v>0.508771929824561</v>
      </c>
      <c r="AB6" s="13"/>
      <c r="AC6" s="16">
        <f t="shared" si="3"/>
        <v>75.5094443938505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="20" customFormat="1" ht="38" customHeight="1" spans="1:48">
      <c r="A7" s="13">
        <v>6</v>
      </c>
      <c r="B7" s="26">
        <v>2023016918</v>
      </c>
      <c r="C7" s="27" t="s">
        <v>52</v>
      </c>
      <c r="D7" s="27" t="s">
        <v>43</v>
      </c>
      <c r="E7" s="23" t="s">
        <v>53</v>
      </c>
      <c r="F7" s="13" t="s">
        <v>32</v>
      </c>
      <c r="G7" s="27" t="s">
        <v>33</v>
      </c>
      <c r="H7" s="27" t="s">
        <v>34</v>
      </c>
      <c r="I7" s="27" t="s">
        <v>35</v>
      </c>
      <c r="J7" s="27" t="s">
        <v>36</v>
      </c>
      <c r="K7" s="27" t="s">
        <v>37</v>
      </c>
      <c r="L7" s="27" t="s">
        <v>38</v>
      </c>
      <c r="M7" s="27" t="s">
        <v>39</v>
      </c>
      <c r="N7" s="27" t="s">
        <v>40</v>
      </c>
      <c r="O7" s="28">
        <v>52</v>
      </c>
      <c r="P7" s="29">
        <v>0.477272727272727</v>
      </c>
      <c r="Q7" s="28">
        <v>5</v>
      </c>
      <c r="R7" s="28" t="s">
        <v>32</v>
      </c>
      <c r="S7" s="30">
        <v>69.9765258215962</v>
      </c>
      <c r="T7" s="30">
        <v>2.19342723004695</v>
      </c>
      <c r="U7" s="15">
        <f t="shared" si="0"/>
        <v>0.842105263157895</v>
      </c>
      <c r="V7" s="15">
        <f t="shared" si="1"/>
        <v>0.807017543859649</v>
      </c>
      <c r="W7" s="15">
        <f t="array" ref="W7:Z7">VLOOKUP(C7,[1]经济综测!B:N,{4,7,11,13},FALSE)</f>
        <v>0.8871</v>
      </c>
      <c r="X7" s="15">
        <v>0.8889</v>
      </c>
      <c r="Y7" s="15">
        <v>0.824561403508772</v>
      </c>
      <c r="Z7" s="24">
        <v>56.3538559186789</v>
      </c>
      <c r="AA7" s="25">
        <f t="shared" si="2"/>
        <v>0.824561403508772</v>
      </c>
      <c r="AB7" s="13"/>
      <c r="AC7" s="16">
        <f t="shared" si="3"/>
        <v>61.6166062491449</v>
      </c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</row>
    <row r="8" customFormat="1" ht="38" customHeight="1" spans="1:48">
      <c r="A8" s="13">
        <v>7</v>
      </c>
      <c r="B8" s="22">
        <v>2023016869</v>
      </c>
      <c r="C8" s="23" t="s">
        <v>54</v>
      </c>
      <c r="D8" s="23" t="s">
        <v>30</v>
      </c>
      <c r="E8" s="23" t="s">
        <v>55</v>
      </c>
      <c r="F8" s="13" t="s">
        <v>32</v>
      </c>
      <c r="G8" s="23" t="s">
        <v>33</v>
      </c>
      <c r="H8" s="23" t="s">
        <v>34</v>
      </c>
      <c r="I8" s="23" t="s">
        <v>35</v>
      </c>
      <c r="J8" s="23" t="s">
        <v>36</v>
      </c>
      <c r="K8" s="23" t="s">
        <v>37</v>
      </c>
      <c r="L8" s="23" t="s">
        <v>49</v>
      </c>
      <c r="M8" s="23" t="s">
        <v>39</v>
      </c>
      <c r="N8" s="23" t="s">
        <v>40</v>
      </c>
      <c r="O8" s="13">
        <v>52</v>
      </c>
      <c r="P8" s="15">
        <v>0.795454545454545</v>
      </c>
      <c r="Q8" s="13">
        <v>0</v>
      </c>
      <c r="R8" s="13" t="s">
        <v>41</v>
      </c>
      <c r="S8" s="16">
        <v>84.1408450704225</v>
      </c>
      <c r="T8" s="16">
        <v>3.41408450704225</v>
      </c>
      <c r="U8" s="15">
        <f t="shared" si="0"/>
        <v>0.368421052631579</v>
      </c>
      <c r="V8" s="15">
        <f t="shared" si="1"/>
        <v>0.368421052631579</v>
      </c>
      <c r="W8" s="15">
        <f t="array" ref="W8:Z8">VLOOKUP(C8,[1]经济综测!B:N,{4,7,11,13},FALSE)</f>
        <v>0.5323</v>
      </c>
      <c r="X8" s="15">
        <v>0.2778</v>
      </c>
      <c r="Y8" s="15">
        <v>0.245614035087719</v>
      </c>
      <c r="Z8" s="24">
        <v>67.2072413547384</v>
      </c>
      <c r="AA8" s="25">
        <f t="shared" si="2"/>
        <v>0.298245614035088</v>
      </c>
      <c r="AB8" s="13"/>
      <c r="AC8" s="16">
        <f t="shared" si="3"/>
        <v>74.0334001918119</v>
      </c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</row>
    <row r="9" s="20" customFormat="1" ht="38" customHeight="1" spans="1:48">
      <c r="A9" s="13">
        <v>8</v>
      </c>
      <c r="B9" s="26">
        <v>2023017033</v>
      </c>
      <c r="C9" s="27" t="s">
        <v>56</v>
      </c>
      <c r="D9" s="27" t="s">
        <v>30</v>
      </c>
      <c r="E9" s="23" t="s">
        <v>57</v>
      </c>
      <c r="F9" s="13" t="s">
        <v>32</v>
      </c>
      <c r="G9" s="27" t="s">
        <v>33</v>
      </c>
      <c r="H9" s="27" t="s">
        <v>34</v>
      </c>
      <c r="I9" s="27" t="s">
        <v>35</v>
      </c>
      <c r="J9" s="27" t="s">
        <v>36</v>
      </c>
      <c r="K9" s="27" t="s">
        <v>37</v>
      </c>
      <c r="L9" s="27" t="s">
        <v>49</v>
      </c>
      <c r="M9" s="27" t="s">
        <v>39</v>
      </c>
      <c r="N9" s="27" t="s">
        <v>40</v>
      </c>
      <c r="O9" s="28">
        <v>51</v>
      </c>
      <c r="P9" s="29">
        <v>0.651162790697674</v>
      </c>
      <c r="Q9" s="28">
        <v>4</v>
      </c>
      <c r="R9" s="28" t="s">
        <v>32</v>
      </c>
      <c r="S9" s="30">
        <v>69.2512077294686</v>
      </c>
      <c r="T9" s="30">
        <v>2.46086956521739</v>
      </c>
      <c r="U9" s="15">
        <f t="shared" si="0"/>
        <v>0.771929824561403</v>
      </c>
      <c r="V9" s="15">
        <f t="shared" si="1"/>
        <v>0.824561403508772</v>
      </c>
      <c r="W9" s="15">
        <f t="array" ref="W9:Z9">VLOOKUP(C9,[1]经济综测!B:N,{4,7,11,13},FALSE)</f>
        <v>0.4921</v>
      </c>
      <c r="X9" s="15">
        <v>0.7963</v>
      </c>
      <c r="Y9" s="15">
        <v>0.649122807017544</v>
      </c>
      <c r="Z9" s="24">
        <v>62.0466013589027</v>
      </c>
      <c r="AA9" s="25">
        <f t="shared" si="2"/>
        <v>0.614035087719298</v>
      </c>
      <c r="AB9" s="13"/>
      <c r="AC9" s="16">
        <f t="shared" si="3"/>
        <v>61.6056263194652</v>
      </c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</row>
    <row r="10" customFormat="1" ht="38" customHeight="1" spans="1:48">
      <c r="A10" s="13">
        <v>9</v>
      </c>
      <c r="B10" s="22">
        <v>2023016904</v>
      </c>
      <c r="C10" s="23" t="s">
        <v>58</v>
      </c>
      <c r="D10" s="23" t="s">
        <v>30</v>
      </c>
      <c r="E10" s="23" t="s">
        <v>59</v>
      </c>
      <c r="F10" s="13" t="s">
        <v>32</v>
      </c>
      <c r="G10" s="23" t="s">
        <v>33</v>
      </c>
      <c r="H10" s="23" t="s">
        <v>34</v>
      </c>
      <c r="I10" s="23" t="s">
        <v>35</v>
      </c>
      <c r="J10" s="23" t="s">
        <v>36</v>
      </c>
      <c r="K10" s="23" t="s">
        <v>37</v>
      </c>
      <c r="L10" s="23" t="s">
        <v>38</v>
      </c>
      <c r="M10" s="23" t="s">
        <v>39</v>
      </c>
      <c r="N10" s="23" t="s">
        <v>40</v>
      </c>
      <c r="O10" s="13">
        <v>52</v>
      </c>
      <c r="P10" s="15">
        <v>0.954545454545455</v>
      </c>
      <c r="Q10" s="13">
        <v>0</v>
      </c>
      <c r="R10" s="13" t="s">
        <v>41</v>
      </c>
      <c r="S10" s="16">
        <v>92.3051643192488</v>
      </c>
      <c r="T10" s="16">
        <v>4.23051643192488</v>
      </c>
      <c r="U10" s="15">
        <f t="shared" si="0"/>
        <v>0.0526315789473684</v>
      </c>
      <c r="V10" s="15">
        <f t="shared" si="1"/>
        <v>0.0526315789473684</v>
      </c>
      <c r="W10" s="15">
        <f t="array" ref="W10:Z10">VLOOKUP(C10,[1]经济综测!B:N,{4,7,11,13},FALSE)</f>
        <v>0.1774</v>
      </c>
      <c r="X10" s="15">
        <v>0.1296</v>
      </c>
      <c r="Y10" s="15">
        <v>0.087719298245614</v>
      </c>
      <c r="Z10" s="24">
        <v>71.8801380399912</v>
      </c>
      <c r="AA10" s="25">
        <f t="shared" si="2"/>
        <v>0.105263157894737</v>
      </c>
      <c r="AB10" s="13" t="str">
        <f>VLOOKUP(C10,[1]学术专长!C:D,2,FALSE)</f>
        <v>4.4</v>
      </c>
      <c r="AC10" s="16">
        <f t="shared" si="3"/>
        <v>85.4321452593982</v>
      </c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customFormat="1" ht="38" customHeight="1" spans="1:48">
      <c r="A11" s="13">
        <v>10</v>
      </c>
      <c r="B11" s="26">
        <v>2023016919</v>
      </c>
      <c r="C11" s="27" t="s">
        <v>60</v>
      </c>
      <c r="D11" s="27" t="s">
        <v>43</v>
      </c>
      <c r="E11" s="23" t="s">
        <v>61</v>
      </c>
      <c r="F11" s="13" t="s">
        <v>32</v>
      </c>
      <c r="G11" s="27" t="s">
        <v>33</v>
      </c>
      <c r="H11" s="27" t="s">
        <v>34</v>
      </c>
      <c r="I11" s="27" t="s">
        <v>35</v>
      </c>
      <c r="J11" s="27" t="s">
        <v>36</v>
      </c>
      <c r="K11" s="27" t="s">
        <v>37</v>
      </c>
      <c r="L11" s="27" t="s">
        <v>38</v>
      </c>
      <c r="M11" s="27" t="s">
        <v>39</v>
      </c>
      <c r="N11" s="27" t="s">
        <v>40</v>
      </c>
      <c r="O11" s="28">
        <v>52</v>
      </c>
      <c r="P11" s="29">
        <v>0.295454545454545</v>
      </c>
      <c r="Q11" s="28">
        <v>5</v>
      </c>
      <c r="R11" s="28" t="s">
        <v>32</v>
      </c>
      <c r="S11" s="30">
        <v>67.7840375586854</v>
      </c>
      <c r="T11" s="30">
        <v>1.96995305164319</v>
      </c>
      <c r="U11" s="15">
        <f t="shared" si="0"/>
        <v>0.87719298245614</v>
      </c>
      <c r="V11" s="15">
        <f t="shared" si="1"/>
        <v>0.894736842105263</v>
      </c>
      <c r="W11" s="15">
        <f t="array" ref="W11:Z11">VLOOKUP(C11,[1]经济综测!B:N,{4,7,11,13},FALSE)</f>
        <v>0.9194</v>
      </c>
      <c r="X11" s="15">
        <v>0.9074</v>
      </c>
      <c r="Y11" s="15">
        <v>0.859649122807018</v>
      </c>
      <c r="Z11" s="24">
        <v>55.5361237048703</v>
      </c>
      <c r="AA11" s="25">
        <f t="shared" si="2"/>
        <v>0.859649122807018</v>
      </c>
      <c r="AB11" s="13"/>
      <c r="AC11" s="16">
        <f t="shared" si="3"/>
        <v>59.7808424174354</v>
      </c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</row>
    <row r="12" customFormat="1" ht="38" customHeight="1" spans="1:48">
      <c r="A12" s="13">
        <v>11</v>
      </c>
      <c r="B12" s="22">
        <v>2023016870</v>
      </c>
      <c r="C12" s="23" t="s">
        <v>62</v>
      </c>
      <c r="D12" s="23" t="s">
        <v>30</v>
      </c>
      <c r="E12" s="23" t="s">
        <v>63</v>
      </c>
      <c r="F12" s="13" t="s">
        <v>32</v>
      </c>
      <c r="G12" s="23" t="s">
        <v>33</v>
      </c>
      <c r="H12" s="23" t="s">
        <v>34</v>
      </c>
      <c r="I12" s="23" t="s">
        <v>35</v>
      </c>
      <c r="J12" s="23" t="s">
        <v>36</v>
      </c>
      <c r="K12" s="23" t="s">
        <v>37</v>
      </c>
      <c r="L12" s="23" t="s">
        <v>49</v>
      </c>
      <c r="M12" s="23" t="s">
        <v>39</v>
      </c>
      <c r="N12" s="23" t="s">
        <v>40</v>
      </c>
      <c r="O12" s="13">
        <v>52</v>
      </c>
      <c r="P12" s="15">
        <v>0.909090909090909</v>
      </c>
      <c r="Q12" s="13">
        <v>0</v>
      </c>
      <c r="R12" s="13" t="s">
        <v>41</v>
      </c>
      <c r="S12" s="16">
        <v>85.7980769230769</v>
      </c>
      <c r="T12" s="16">
        <v>3.57980769230769</v>
      </c>
      <c r="U12" s="15">
        <f t="shared" si="0"/>
        <v>0.245614035087719</v>
      </c>
      <c r="V12" s="15">
        <f t="shared" si="1"/>
        <v>0.245614035087719</v>
      </c>
      <c r="W12" s="15">
        <f t="array" ref="W12:Z12">VLOOKUP(C12,[1]经济综测!B:N,{4,7,11,13},FALSE)</f>
        <v>0.2258</v>
      </c>
      <c r="X12" s="15">
        <v>0.463</v>
      </c>
      <c r="Y12" s="15">
        <v>0.298245614035088</v>
      </c>
      <c r="Z12" s="24">
        <v>67.8826898556737</v>
      </c>
      <c r="AA12" s="25">
        <f t="shared" si="2"/>
        <v>0.263157894736842</v>
      </c>
      <c r="AB12" s="13"/>
      <c r="AC12" s="16">
        <f t="shared" si="3"/>
        <v>75.4267305240289</v>
      </c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</row>
    <row r="13" s="20" customFormat="1" ht="38" customHeight="1" spans="1:48">
      <c r="A13" s="13">
        <v>12</v>
      </c>
      <c r="B13" s="26">
        <v>2023016920</v>
      </c>
      <c r="C13" s="27" t="s">
        <v>64</v>
      </c>
      <c r="D13" s="27" t="s">
        <v>43</v>
      </c>
      <c r="E13" s="23" t="s">
        <v>65</v>
      </c>
      <c r="F13" s="13" t="s">
        <v>32</v>
      </c>
      <c r="G13" s="27" t="s">
        <v>33</v>
      </c>
      <c r="H13" s="27" t="s">
        <v>34</v>
      </c>
      <c r="I13" s="27" t="s">
        <v>35</v>
      </c>
      <c r="J13" s="27" t="s">
        <v>36</v>
      </c>
      <c r="K13" s="27" t="s">
        <v>37</v>
      </c>
      <c r="L13" s="27" t="s">
        <v>38</v>
      </c>
      <c r="M13" s="27" t="s">
        <v>39</v>
      </c>
      <c r="N13" s="27" t="s">
        <v>40</v>
      </c>
      <c r="O13" s="28">
        <v>52</v>
      </c>
      <c r="P13" s="29">
        <v>0.75</v>
      </c>
      <c r="Q13" s="28">
        <v>0</v>
      </c>
      <c r="R13" s="28" t="s">
        <v>41</v>
      </c>
      <c r="S13" s="30">
        <v>84.1549295774648</v>
      </c>
      <c r="T13" s="30">
        <v>3.41549295774648</v>
      </c>
      <c r="U13" s="15">
        <f t="shared" si="0"/>
        <v>0.350877192982456</v>
      </c>
      <c r="V13" s="15">
        <f t="shared" si="1"/>
        <v>0.350877192982456</v>
      </c>
      <c r="W13" s="15">
        <f t="array" ref="W13:Z13">VLOOKUP(C13,[1]经济综测!B:N,{4,7,11,13},FALSE)</f>
        <v>0.6774</v>
      </c>
      <c r="X13" s="15">
        <v>0.4259</v>
      </c>
      <c r="Y13" s="15">
        <v>0.350877192982456</v>
      </c>
      <c r="Z13" s="24">
        <v>65.8962954571771</v>
      </c>
      <c r="AA13" s="25">
        <f t="shared" si="2"/>
        <v>0.456140350877193</v>
      </c>
      <c r="AB13" s="13"/>
      <c r="AC13" s="16">
        <f t="shared" si="3"/>
        <v>73.9135732076896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customFormat="1" ht="38" customHeight="1" spans="1:48">
      <c r="A14" s="13">
        <v>13</v>
      </c>
      <c r="B14" s="26">
        <v>2023016921</v>
      </c>
      <c r="C14" s="27" t="s">
        <v>66</v>
      </c>
      <c r="D14" s="27" t="s">
        <v>43</v>
      </c>
      <c r="E14" s="23" t="s">
        <v>67</v>
      </c>
      <c r="F14" s="13" t="s">
        <v>32</v>
      </c>
      <c r="G14" s="27" t="s">
        <v>33</v>
      </c>
      <c r="H14" s="27" t="s">
        <v>34</v>
      </c>
      <c r="I14" s="27" t="s">
        <v>35</v>
      </c>
      <c r="J14" s="27" t="s">
        <v>36</v>
      </c>
      <c r="K14" s="27" t="s">
        <v>37</v>
      </c>
      <c r="L14" s="27" t="s">
        <v>38</v>
      </c>
      <c r="M14" s="27" t="s">
        <v>39</v>
      </c>
      <c r="N14" s="27" t="s">
        <v>40</v>
      </c>
      <c r="O14" s="28">
        <v>52</v>
      </c>
      <c r="P14" s="29">
        <v>0.522727272727273</v>
      </c>
      <c r="Q14" s="28">
        <v>2</v>
      </c>
      <c r="R14" s="28" t="s">
        <v>32</v>
      </c>
      <c r="S14" s="30">
        <v>74.6995305164319</v>
      </c>
      <c r="T14" s="30">
        <v>2.53661971830986</v>
      </c>
      <c r="U14" s="15">
        <f t="shared" si="0"/>
        <v>0.736842105263158</v>
      </c>
      <c r="V14" s="15">
        <f t="shared" si="1"/>
        <v>0.719298245614035</v>
      </c>
      <c r="W14" s="15">
        <f t="array" ref="W14:Z14">VLOOKUP(C14,[1]经济综测!B:N,{4,7,11,13},FALSE)</f>
        <v>0.9355</v>
      </c>
      <c r="X14" s="15">
        <v>0.7222</v>
      </c>
      <c r="Y14" s="15">
        <v>0.701754385964912</v>
      </c>
      <c r="Z14" s="24">
        <v>59.6826480245175</v>
      </c>
      <c r="AA14" s="25">
        <f t="shared" si="2"/>
        <v>0.771929824561403</v>
      </c>
      <c r="AB14" s="13"/>
      <c r="AC14" s="16">
        <f t="shared" si="3"/>
        <v>65.7278892155973</v>
      </c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</row>
    <row r="15" customFormat="1" ht="38" customHeight="1" spans="1:48">
      <c r="A15" s="13">
        <v>14</v>
      </c>
      <c r="B15" s="26">
        <v>2023016886</v>
      </c>
      <c r="C15" s="27" t="s">
        <v>68</v>
      </c>
      <c r="D15" s="27" t="s">
        <v>43</v>
      </c>
      <c r="E15" s="23" t="s">
        <v>69</v>
      </c>
      <c r="F15" s="13" t="s">
        <v>32</v>
      </c>
      <c r="G15" s="27" t="s">
        <v>33</v>
      </c>
      <c r="H15" s="27" t="s">
        <v>34</v>
      </c>
      <c r="I15" s="27" t="s">
        <v>35</v>
      </c>
      <c r="J15" s="27" t="s">
        <v>36</v>
      </c>
      <c r="K15" s="27" t="s">
        <v>37</v>
      </c>
      <c r="L15" s="27" t="s">
        <v>49</v>
      </c>
      <c r="M15" s="27" t="s">
        <v>39</v>
      </c>
      <c r="N15" s="27" t="s">
        <v>40</v>
      </c>
      <c r="O15" s="28">
        <v>52</v>
      </c>
      <c r="P15" s="29">
        <v>0.340909090909091</v>
      </c>
      <c r="Q15" s="28">
        <v>9</v>
      </c>
      <c r="R15" s="28" t="s">
        <v>32</v>
      </c>
      <c r="S15" s="30">
        <v>63.5164319248826</v>
      </c>
      <c r="T15" s="30">
        <v>1.76995305164319</v>
      </c>
      <c r="U15" s="15">
        <f t="shared" si="0"/>
        <v>0.929824561403509</v>
      </c>
      <c r="V15" s="15">
        <f t="shared" si="1"/>
        <v>0.947368421052632</v>
      </c>
      <c r="W15" s="15">
        <f t="array" ref="W15:Z15">VLOOKUP(C15,[1]经济综测!B:N,{4,7,11,13},FALSE)</f>
        <v>0.9516</v>
      </c>
      <c r="X15" s="15">
        <v>0.9444</v>
      </c>
      <c r="Y15" s="15">
        <v>0.982456140350877</v>
      </c>
      <c r="Z15" s="24">
        <v>51.1966834403554</v>
      </c>
      <c r="AA15" s="25">
        <f t="shared" si="2"/>
        <v>0.929824561403509</v>
      </c>
      <c r="AB15" s="13"/>
      <c r="AC15" s="16">
        <f t="shared" si="3"/>
        <v>55.9328138839416</v>
      </c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</row>
    <row r="16" customFormat="1" ht="38" customHeight="1" spans="1:48">
      <c r="A16" s="13">
        <v>15</v>
      </c>
      <c r="B16" s="26">
        <v>2023016871</v>
      </c>
      <c r="C16" s="27" t="s">
        <v>70</v>
      </c>
      <c r="D16" s="27" t="s">
        <v>30</v>
      </c>
      <c r="E16" s="23" t="s">
        <v>71</v>
      </c>
      <c r="F16" s="13" t="s">
        <v>32</v>
      </c>
      <c r="G16" s="27" t="s">
        <v>33</v>
      </c>
      <c r="H16" s="27" t="s">
        <v>34</v>
      </c>
      <c r="I16" s="27" t="s">
        <v>35</v>
      </c>
      <c r="J16" s="27" t="s">
        <v>36</v>
      </c>
      <c r="K16" s="27" t="s">
        <v>37</v>
      </c>
      <c r="L16" s="27" t="s">
        <v>49</v>
      </c>
      <c r="M16" s="27" t="s">
        <v>39</v>
      </c>
      <c r="N16" s="27" t="s">
        <v>40</v>
      </c>
      <c r="O16" s="28">
        <v>52</v>
      </c>
      <c r="P16" s="29">
        <v>0.772727272727273</v>
      </c>
      <c r="Q16" s="28">
        <v>0</v>
      </c>
      <c r="R16" s="28" t="s">
        <v>41</v>
      </c>
      <c r="S16" s="30">
        <v>83.4038461538462</v>
      </c>
      <c r="T16" s="30">
        <v>3.34038461538462</v>
      </c>
      <c r="U16" s="15">
        <f t="shared" si="0"/>
        <v>0.421052631578947</v>
      </c>
      <c r="V16" s="15">
        <f t="shared" si="1"/>
        <v>0.403508771929825</v>
      </c>
      <c r="W16" s="15">
        <f t="array" ref="W16:Z16">VLOOKUP(C16,[1]经济综测!B:N,{4,7,11,13},FALSE)</f>
        <v>0.3065</v>
      </c>
      <c r="X16" s="15">
        <v>0.6667</v>
      </c>
      <c r="Y16" s="15">
        <v>0.43859649122807</v>
      </c>
      <c r="Z16" s="24">
        <v>66.1050369898233</v>
      </c>
      <c r="AA16" s="25">
        <f t="shared" si="2"/>
        <v>0.43859649122807</v>
      </c>
      <c r="AB16" s="13"/>
      <c r="AC16" s="16">
        <f t="shared" si="3"/>
        <v>73.3335806220593</v>
      </c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</row>
    <row r="17" customFormat="1" ht="38" customHeight="1" spans="1:48">
      <c r="A17" s="13">
        <v>16</v>
      </c>
      <c r="B17" s="26">
        <v>2023016906</v>
      </c>
      <c r="C17" s="27" t="s">
        <v>72</v>
      </c>
      <c r="D17" s="27" t="s">
        <v>30</v>
      </c>
      <c r="E17" s="23" t="s">
        <v>73</v>
      </c>
      <c r="F17" s="13" t="s">
        <v>32</v>
      </c>
      <c r="G17" s="27" t="s">
        <v>33</v>
      </c>
      <c r="H17" s="27" t="s">
        <v>34</v>
      </c>
      <c r="I17" s="27" t="s">
        <v>35</v>
      </c>
      <c r="J17" s="27" t="s">
        <v>36</v>
      </c>
      <c r="K17" s="27" t="s">
        <v>37</v>
      </c>
      <c r="L17" s="27" t="s">
        <v>38</v>
      </c>
      <c r="M17" s="27" t="s">
        <v>39</v>
      </c>
      <c r="N17" s="27" t="s">
        <v>40</v>
      </c>
      <c r="O17" s="28">
        <v>52</v>
      </c>
      <c r="P17" s="29">
        <v>0.767441860465116</v>
      </c>
      <c r="Q17" s="28">
        <v>2</v>
      </c>
      <c r="R17" s="28" t="s">
        <v>32</v>
      </c>
      <c r="S17" s="30">
        <v>81.9194312796209</v>
      </c>
      <c r="T17" s="30">
        <v>3.3521327014218</v>
      </c>
      <c r="U17" s="15">
        <f t="shared" si="0"/>
        <v>0.403508771929825</v>
      </c>
      <c r="V17" s="15">
        <f t="shared" si="1"/>
        <v>0.473684210526316</v>
      </c>
      <c r="W17" s="15">
        <f t="array" ref="W17:Z17">VLOOKUP(C17,[1]经济综测!B:N,{4,7,11,13},FALSE)</f>
        <v>0.4355</v>
      </c>
      <c r="X17" s="15">
        <v>0.2407</v>
      </c>
      <c r="Y17" s="15">
        <v>0.157894736842105</v>
      </c>
      <c r="Z17" s="24">
        <v>68.1951130677991</v>
      </c>
      <c r="AA17" s="25">
        <f t="shared" si="2"/>
        <v>0.175438596491228</v>
      </c>
      <c r="AB17" s="13"/>
      <c r="AC17" s="16">
        <f t="shared" si="3"/>
        <v>72.3550563304766</v>
      </c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</row>
    <row r="18" customFormat="1" ht="38" customHeight="1" spans="1:48">
      <c r="A18" s="13">
        <v>17</v>
      </c>
      <c r="B18" s="22">
        <v>2023016907</v>
      </c>
      <c r="C18" s="23" t="s">
        <v>74</v>
      </c>
      <c r="D18" s="23" t="s">
        <v>30</v>
      </c>
      <c r="E18" s="23" t="s">
        <v>75</v>
      </c>
      <c r="F18" s="13" t="s">
        <v>32</v>
      </c>
      <c r="G18" s="23" t="s">
        <v>33</v>
      </c>
      <c r="H18" s="23" t="s">
        <v>34</v>
      </c>
      <c r="I18" s="23" t="s">
        <v>35</v>
      </c>
      <c r="J18" s="23" t="s">
        <v>36</v>
      </c>
      <c r="K18" s="23" t="s">
        <v>37</v>
      </c>
      <c r="L18" s="23" t="s">
        <v>38</v>
      </c>
      <c r="M18" s="23" t="s">
        <v>39</v>
      </c>
      <c r="N18" s="23" t="s">
        <v>40</v>
      </c>
      <c r="O18" s="13">
        <v>52</v>
      </c>
      <c r="P18" s="15">
        <v>0.931818181818182</v>
      </c>
      <c r="Q18" s="13">
        <v>0</v>
      </c>
      <c r="R18" s="13" t="s">
        <v>41</v>
      </c>
      <c r="S18" s="16">
        <v>85.3192488262911</v>
      </c>
      <c r="T18" s="16">
        <v>3.53192488262911</v>
      </c>
      <c r="U18" s="15">
        <f t="shared" si="0"/>
        <v>0.280701754385965</v>
      </c>
      <c r="V18" s="15">
        <f t="shared" si="1"/>
        <v>0.280701754385965</v>
      </c>
      <c r="W18" s="15">
        <f t="array" ref="W18:Z18">VLOOKUP(C18,[1]经济综测!B:N,{4,7,11,13},FALSE)</f>
        <v>0.3871</v>
      </c>
      <c r="X18" s="15">
        <v>0.3889</v>
      </c>
      <c r="Y18" s="15">
        <v>0.508771929824561</v>
      </c>
      <c r="Z18" s="24">
        <v>66.5490419322887</v>
      </c>
      <c r="AA18" s="25">
        <f t="shared" si="2"/>
        <v>0.368421052631579</v>
      </c>
      <c r="AB18" s="13"/>
      <c r="AC18" s="16">
        <f t="shared" si="3"/>
        <v>74.9103032542618</v>
      </c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</row>
    <row r="19" customFormat="1" ht="38" customHeight="1" spans="1:48">
      <c r="A19" s="13">
        <v>18</v>
      </c>
      <c r="B19" s="22">
        <v>2023016908</v>
      </c>
      <c r="C19" s="23" t="s">
        <v>76</v>
      </c>
      <c r="D19" s="23" t="s">
        <v>30</v>
      </c>
      <c r="E19" s="23" t="s">
        <v>77</v>
      </c>
      <c r="F19" s="13" t="s">
        <v>32</v>
      </c>
      <c r="G19" s="23" t="s">
        <v>33</v>
      </c>
      <c r="H19" s="23" t="s">
        <v>34</v>
      </c>
      <c r="I19" s="23" t="s">
        <v>35</v>
      </c>
      <c r="J19" s="23" t="s">
        <v>36</v>
      </c>
      <c r="K19" s="23" t="s">
        <v>37</v>
      </c>
      <c r="L19" s="23" t="s">
        <v>38</v>
      </c>
      <c r="M19" s="23" t="s">
        <v>39</v>
      </c>
      <c r="N19" s="23" t="s">
        <v>40</v>
      </c>
      <c r="O19" s="13">
        <v>52</v>
      </c>
      <c r="P19" s="15">
        <v>0.863636363636364</v>
      </c>
      <c r="Q19" s="13">
        <v>0</v>
      </c>
      <c r="R19" s="13" t="s">
        <v>41</v>
      </c>
      <c r="S19" s="16">
        <v>85.906103286385</v>
      </c>
      <c r="T19" s="16">
        <v>3.5906103286385</v>
      </c>
      <c r="U19" s="15">
        <f t="shared" si="0"/>
        <v>0.228070175438596</v>
      </c>
      <c r="V19" s="15">
        <f t="shared" si="1"/>
        <v>0.228070175438596</v>
      </c>
      <c r="W19" s="15">
        <f t="array" ref="W19:Z19">VLOOKUP(C19,[1]经济综测!B:N,{4,7,11,13},FALSE)</f>
        <v>0.5</v>
      </c>
      <c r="X19" s="15">
        <v>0.1852</v>
      </c>
      <c r="Y19" s="15">
        <v>0.175438596491228</v>
      </c>
      <c r="Z19" s="24">
        <v>68.4435428161322</v>
      </c>
      <c r="AA19" s="25">
        <f t="shared" si="2"/>
        <v>0.157894736842105</v>
      </c>
      <c r="AB19" s="13"/>
      <c r="AC19" s="16">
        <f t="shared" si="3"/>
        <v>75.5692369107212</v>
      </c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</row>
    <row r="20" customFormat="1" ht="38" customHeight="1" spans="1:48">
      <c r="A20" s="13">
        <v>19</v>
      </c>
      <c r="B20" s="26">
        <v>2023016909</v>
      </c>
      <c r="C20" s="27" t="s">
        <v>78</v>
      </c>
      <c r="D20" s="27" t="s">
        <v>30</v>
      </c>
      <c r="E20" s="23" t="s">
        <v>79</v>
      </c>
      <c r="F20" s="13" t="s">
        <v>32</v>
      </c>
      <c r="G20" s="27" t="s">
        <v>33</v>
      </c>
      <c r="H20" s="27" t="s">
        <v>34</v>
      </c>
      <c r="I20" s="27" t="s">
        <v>35</v>
      </c>
      <c r="J20" s="27" t="s">
        <v>36</v>
      </c>
      <c r="K20" s="27" t="s">
        <v>37</v>
      </c>
      <c r="L20" s="27" t="s">
        <v>38</v>
      </c>
      <c r="M20" s="27" t="s">
        <v>39</v>
      </c>
      <c r="N20" s="27" t="s">
        <v>40</v>
      </c>
      <c r="O20" s="28">
        <v>52</v>
      </c>
      <c r="P20" s="29">
        <v>0.522727272727273</v>
      </c>
      <c r="Q20" s="28">
        <v>1</v>
      </c>
      <c r="R20" s="28" t="s">
        <v>32</v>
      </c>
      <c r="S20" s="30">
        <v>76.0281690140845</v>
      </c>
      <c r="T20" s="30">
        <v>2.56901408450704</v>
      </c>
      <c r="U20" s="15">
        <f t="shared" si="0"/>
        <v>0.719298245614035</v>
      </c>
      <c r="V20" s="15">
        <f t="shared" si="1"/>
        <v>0.666666666666667</v>
      </c>
      <c r="W20" s="15">
        <f t="array" ref="W20:Z20">VLOOKUP(C20,[1]经济综测!B:N,{4,7,11,13},FALSE)</f>
        <v>0.8065</v>
      </c>
      <c r="X20" s="15">
        <v>0.6852</v>
      </c>
      <c r="Y20" s="15">
        <v>0.614035087719298</v>
      </c>
      <c r="Z20" s="24">
        <v>60.9342428323716</v>
      </c>
      <c r="AA20" s="25">
        <f t="shared" si="2"/>
        <v>0.649122807017544</v>
      </c>
      <c r="AB20" s="13"/>
      <c r="AC20" s="16">
        <f t="shared" si="3"/>
        <v>66.9159594945048</v>
      </c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</row>
    <row r="21" customFormat="1" ht="38" customHeight="1" spans="1:48">
      <c r="A21" s="13">
        <v>20</v>
      </c>
      <c r="B21" s="26">
        <v>2023016910</v>
      </c>
      <c r="C21" s="27" t="s">
        <v>80</v>
      </c>
      <c r="D21" s="27" t="s">
        <v>30</v>
      </c>
      <c r="E21" s="23" t="s">
        <v>81</v>
      </c>
      <c r="F21" s="13" t="s">
        <v>32</v>
      </c>
      <c r="G21" s="27" t="s">
        <v>33</v>
      </c>
      <c r="H21" s="27" t="s">
        <v>34</v>
      </c>
      <c r="I21" s="27" t="s">
        <v>35</v>
      </c>
      <c r="J21" s="27" t="s">
        <v>36</v>
      </c>
      <c r="K21" s="27" t="s">
        <v>37</v>
      </c>
      <c r="L21" s="27" t="s">
        <v>38</v>
      </c>
      <c r="M21" s="27" t="s">
        <v>39</v>
      </c>
      <c r="N21" s="27" t="s">
        <v>40</v>
      </c>
      <c r="O21" s="28">
        <v>52</v>
      </c>
      <c r="P21" s="29">
        <v>0.636363636363636</v>
      </c>
      <c r="Q21" s="28">
        <v>0</v>
      </c>
      <c r="R21" s="28" t="s">
        <v>41</v>
      </c>
      <c r="S21" s="30">
        <v>80.3004694835681</v>
      </c>
      <c r="T21" s="30">
        <v>3.03004694835681</v>
      </c>
      <c r="U21" s="15">
        <f t="shared" si="0"/>
        <v>0.56140350877193</v>
      </c>
      <c r="V21" s="15">
        <f t="shared" si="1"/>
        <v>0.56140350877193</v>
      </c>
      <c r="W21" s="15">
        <f t="array" ref="W21:Z21">VLOOKUP(C21,[1]经济综测!B:N,{4,7,11,13},FALSE)</f>
        <v>0.5806</v>
      </c>
      <c r="X21" s="15">
        <v>0.4444</v>
      </c>
      <c r="Y21" s="15">
        <v>0.578947368421053</v>
      </c>
      <c r="Z21" s="24">
        <v>65.3215731302973</v>
      </c>
      <c r="AA21" s="25">
        <f t="shared" si="2"/>
        <v>0.543859649122807</v>
      </c>
      <c r="AB21" s="13"/>
      <c r="AC21" s="16">
        <f t="shared" si="3"/>
        <v>70.7725328998842</v>
      </c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</row>
    <row r="22" customFormat="1" ht="38" customHeight="1" spans="1:48">
      <c r="A22" s="13">
        <v>21</v>
      </c>
      <c r="B22" s="26">
        <v>2023016874</v>
      </c>
      <c r="C22" s="27" t="s">
        <v>82</v>
      </c>
      <c r="D22" s="27" t="s">
        <v>30</v>
      </c>
      <c r="E22" s="23" t="s">
        <v>83</v>
      </c>
      <c r="F22" s="13" t="s">
        <v>32</v>
      </c>
      <c r="G22" s="27" t="s">
        <v>33</v>
      </c>
      <c r="H22" s="27" t="s">
        <v>34</v>
      </c>
      <c r="I22" s="27" t="s">
        <v>35</v>
      </c>
      <c r="J22" s="27" t="s">
        <v>36</v>
      </c>
      <c r="K22" s="27" t="s">
        <v>37</v>
      </c>
      <c r="L22" s="27" t="s">
        <v>49</v>
      </c>
      <c r="M22" s="27" t="s">
        <v>39</v>
      </c>
      <c r="N22" s="27" t="s">
        <v>40</v>
      </c>
      <c r="O22" s="28">
        <v>52</v>
      </c>
      <c r="P22" s="29">
        <v>0.363636363636364</v>
      </c>
      <c r="Q22" s="28">
        <v>5</v>
      </c>
      <c r="R22" s="28" t="s">
        <v>32</v>
      </c>
      <c r="S22" s="30">
        <v>68.1596244131455</v>
      </c>
      <c r="T22" s="30">
        <v>1.89483568075117</v>
      </c>
      <c r="U22" s="15">
        <f t="shared" si="0"/>
        <v>0.894736842105263</v>
      </c>
      <c r="V22" s="15">
        <f t="shared" si="1"/>
        <v>0.87719298245614</v>
      </c>
      <c r="W22" s="15">
        <f t="array" ref="W22:Z22">VLOOKUP(C22,[1]经济综测!B:N,{4,7,11,13},FALSE)</f>
        <v>0.8226</v>
      </c>
      <c r="X22" s="15">
        <v>0.8704</v>
      </c>
      <c r="Y22" s="15">
        <v>0.666666666666667</v>
      </c>
      <c r="Z22" s="24">
        <v>58.0848826734052</v>
      </c>
      <c r="AA22" s="25">
        <f t="shared" si="2"/>
        <v>0.789473684210526</v>
      </c>
      <c r="AB22" s="13"/>
      <c r="AC22" s="16">
        <f t="shared" si="3"/>
        <v>60.3361877978569</v>
      </c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</row>
    <row r="23" s="20" customFormat="1" ht="38" customHeight="1" spans="1:48">
      <c r="A23" s="13">
        <v>22</v>
      </c>
      <c r="B23" s="26">
        <v>2023016875</v>
      </c>
      <c r="C23" s="27" t="s">
        <v>84</v>
      </c>
      <c r="D23" s="27" t="s">
        <v>30</v>
      </c>
      <c r="E23" s="23" t="s">
        <v>85</v>
      </c>
      <c r="F23" s="13" t="s">
        <v>32</v>
      </c>
      <c r="G23" s="27" t="s">
        <v>33</v>
      </c>
      <c r="H23" s="27" t="s">
        <v>34</v>
      </c>
      <c r="I23" s="27" t="s">
        <v>35</v>
      </c>
      <c r="J23" s="27" t="s">
        <v>36</v>
      </c>
      <c r="K23" s="27" t="s">
        <v>37</v>
      </c>
      <c r="L23" s="27" t="s">
        <v>49</v>
      </c>
      <c r="M23" s="27" t="s">
        <v>39</v>
      </c>
      <c r="N23" s="27" t="s">
        <v>40</v>
      </c>
      <c r="O23" s="28">
        <v>52</v>
      </c>
      <c r="P23" s="29">
        <v>0.704545454545455</v>
      </c>
      <c r="Q23" s="28">
        <v>0</v>
      </c>
      <c r="R23" s="28" t="s">
        <v>41</v>
      </c>
      <c r="S23" s="30">
        <v>81.962441314554</v>
      </c>
      <c r="T23" s="30">
        <v>3.1962441314554</v>
      </c>
      <c r="U23" s="15">
        <f t="shared" si="0"/>
        <v>0.473684210526316</v>
      </c>
      <c r="V23" s="15">
        <f t="shared" si="1"/>
        <v>0.456140350877193</v>
      </c>
      <c r="W23" s="15">
        <f t="array" ref="W23:Z23">VLOOKUP(C23,[1]经济综测!B:N,{4,7,11,13},FALSE)</f>
        <v>0.7097</v>
      </c>
      <c r="X23" s="15">
        <v>0.3333</v>
      </c>
      <c r="Y23" s="15">
        <v>0.491228070175439</v>
      </c>
      <c r="Z23" s="24">
        <v>65.5151547523751</v>
      </c>
      <c r="AA23" s="25">
        <f t="shared" si="2"/>
        <v>0.491228070175439</v>
      </c>
      <c r="AB23" s="13"/>
      <c r="AC23" s="16">
        <f t="shared" si="3"/>
        <v>72.1214685268807</v>
      </c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</row>
    <row r="24" customFormat="1" ht="38" customHeight="1" spans="1:48">
      <c r="A24" s="13">
        <v>23</v>
      </c>
      <c r="B24" s="22">
        <v>2023016876</v>
      </c>
      <c r="C24" s="23" t="s">
        <v>86</v>
      </c>
      <c r="D24" s="23" t="s">
        <v>30</v>
      </c>
      <c r="E24" s="23" t="s">
        <v>87</v>
      </c>
      <c r="F24" s="13" t="s">
        <v>32</v>
      </c>
      <c r="G24" s="23" t="s">
        <v>33</v>
      </c>
      <c r="H24" s="23" t="s">
        <v>34</v>
      </c>
      <c r="I24" s="23" t="s">
        <v>35</v>
      </c>
      <c r="J24" s="23" t="s">
        <v>36</v>
      </c>
      <c r="K24" s="23" t="s">
        <v>37</v>
      </c>
      <c r="L24" s="23" t="s">
        <v>49</v>
      </c>
      <c r="M24" s="23" t="s">
        <v>39</v>
      </c>
      <c r="N24" s="23" t="s">
        <v>40</v>
      </c>
      <c r="O24" s="13">
        <v>52</v>
      </c>
      <c r="P24" s="15">
        <v>0.863636363636364</v>
      </c>
      <c r="Q24" s="13">
        <v>0</v>
      </c>
      <c r="R24" s="13" t="s">
        <v>41</v>
      </c>
      <c r="S24" s="16">
        <v>85.1490384615385</v>
      </c>
      <c r="T24" s="16">
        <v>3.51490384615385</v>
      </c>
      <c r="U24" s="15">
        <f t="shared" si="0"/>
        <v>0.298245614035088</v>
      </c>
      <c r="V24" s="15">
        <f t="shared" si="1"/>
        <v>0.298245614035088</v>
      </c>
      <c r="W24" s="15">
        <f t="array" ref="W24:Z24">VLOOKUP(C24,[1]经济综测!B:N,{4,7,11,13},FALSE)</f>
        <v>0.2581</v>
      </c>
      <c r="X24" s="15">
        <v>0.5185</v>
      </c>
      <c r="Y24" s="15">
        <v>0.526315789473684</v>
      </c>
      <c r="Z24" s="24">
        <v>66.4098469919021</v>
      </c>
      <c r="AA24" s="25">
        <f t="shared" si="2"/>
        <v>0.403508771929825</v>
      </c>
      <c r="AB24" s="13"/>
      <c r="AC24" s="16">
        <f t="shared" si="3"/>
        <v>74.760215468421</v>
      </c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</row>
    <row r="25" s="20" customFormat="1" ht="38" customHeight="1" spans="1:48">
      <c r="A25" s="13">
        <v>24</v>
      </c>
      <c r="B25" s="26">
        <v>2023016923</v>
      </c>
      <c r="C25" s="27" t="s">
        <v>88</v>
      </c>
      <c r="D25" s="27" t="s">
        <v>43</v>
      </c>
      <c r="E25" s="23" t="s">
        <v>89</v>
      </c>
      <c r="F25" s="13" t="s">
        <v>32</v>
      </c>
      <c r="G25" s="27" t="s">
        <v>33</v>
      </c>
      <c r="H25" s="27" t="s">
        <v>34</v>
      </c>
      <c r="I25" s="27" t="s">
        <v>35</v>
      </c>
      <c r="J25" s="27" t="s">
        <v>36</v>
      </c>
      <c r="K25" s="27" t="s">
        <v>37</v>
      </c>
      <c r="L25" s="27" t="s">
        <v>38</v>
      </c>
      <c r="M25" s="27" t="s">
        <v>39</v>
      </c>
      <c r="N25" s="27" t="s">
        <v>40</v>
      </c>
      <c r="O25" s="28">
        <v>52</v>
      </c>
      <c r="P25" s="29">
        <v>0.636363636363636</v>
      </c>
      <c r="Q25" s="28">
        <v>0</v>
      </c>
      <c r="R25" s="28" t="s">
        <v>41</v>
      </c>
      <c r="S25" s="30">
        <v>80.3145539906103</v>
      </c>
      <c r="T25" s="30">
        <v>3.03145539906103</v>
      </c>
      <c r="U25" s="15">
        <f t="shared" si="0"/>
        <v>0.543859649122807</v>
      </c>
      <c r="V25" s="15">
        <f t="shared" si="1"/>
        <v>0.543859649122807</v>
      </c>
      <c r="W25" s="15">
        <f t="array" ref="W25:Z25">VLOOKUP(C25,[1]经济综测!B:N,{4,7,11,13},FALSE)</f>
        <v>0.629</v>
      </c>
      <c r="X25" s="15">
        <v>0.5741</v>
      </c>
      <c r="Y25" s="15">
        <v>0.456140350877193</v>
      </c>
      <c r="Z25" s="24">
        <v>65.2539271079157</v>
      </c>
      <c r="AA25" s="25">
        <f t="shared" si="2"/>
        <v>0.56140350877193</v>
      </c>
      <c r="AB25" s="13"/>
      <c r="AC25" s="16">
        <f t="shared" si="3"/>
        <v>70.7770359032798</v>
      </c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</row>
    <row r="26" customFormat="1" ht="38" customHeight="1" spans="1:48">
      <c r="A26" s="13">
        <v>25</v>
      </c>
      <c r="B26" s="22">
        <v>2023016911</v>
      </c>
      <c r="C26" s="23" t="s">
        <v>90</v>
      </c>
      <c r="D26" s="23" t="s">
        <v>30</v>
      </c>
      <c r="E26" s="23" t="s">
        <v>91</v>
      </c>
      <c r="F26" s="13" t="s">
        <v>32</v>
      </c>
      <c r="G26" s="23" t="s">
        <v>33</v>
      </c>
      <c r="H26" s="23" t="s">
        <v>34</v>
      </c>
      <c r="I26" s="23" t="s">
        <v>35</v>
      </c>
      <c r="J26" s="23" t="s">
        <v>36</v>
      </c>
      <c r="K26" s="23" t="s">
        <v>37</v>
      </c>
      <c r="L26" s="23" t="s">
        <v>38</v>
      </c>
      <c r="M26" s="23" t="s">
        <v>39</v>
      </c>
      <c r="N26" s="23" t="s">
        <v>40</v>
      </c>
      <c r="O26" s="13">
        <v>52</v>
      </c>
      <c r="P26" s="15">
        <v>0.886363636363636</v>
      </c>
      <c r="Q26" s="13">
        <v>0</v>
      </c>
      <c r="R26" s="13" t="s">
        <v>41</v>
      </c>
      <c r="S26" s="16">
        <v>85.5727699530517</v>
      </c>
      <c r="T26" s="16">
        <v>3.55727699530516</v>
      </c>
      <c r="U26" s="15">
        <f t="shared" si="0"/>
        <v>0.263157894736842</v>
      </c>
      <c r="V26" s="15">
        <f t="shared" si="1"/>
        <v>0.263157894736842</v>
      </c>
      <c r="W26" s="15">
        <f t="array" ref="W26:Z26">VLOOKUP(C26,[1]经济综测!B:N,{4,7,11,13},FALSE)</f>
        <v>0.4839</v>
      </c>
      <c r="X26" s="15">
        <v>0.2222</v>
      </c>
      <c r="Y26" s="15">
        <v>0.140350877192982</v>
      </c>
      <c r="Z26" s="24">
        <v>68.1374687625582</v>
      </c>
      <c r="AA26" s="25">
        <f t="shared" si="2"/>
        <v>0.210526315789474</v>
      </c>
      <c r="AB26" s="13"/>
      <c r="AC26" s="16">
        <f t="shared" si="3"/>
        <v>75.2719628386972</v>
      </c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</row>
    <row r="27" customFormat="1" ht="38" customHeight="1" spans="1:48">
      <c r="A27" s="13">
        <v>26</v>
      </c>
      <c r="B27" s="26">
        <v>2023016888</v>
      </c>
      <c r="C27" s="27" t="s">
        <v>92</v>
      </c>
      <c r="D27" s="27" t="s">
        <v>43</v>
      </c>
      <c r="E27" s="23" t="s">
        <v>93</v>
      </c>
      <c r="F27" s="13" t="s">
        <v>32</v>
      </c>
      <c r="G27" s="27" t="s">
        <v>33</v>
      </c>
      <c r="H27" s="27" t="s">
        <v>34</v>
      </c>
      <c r="I27" s="27" t="s">
        <v>35</v>
      </c>
      <c r="J27" s="27" t="s">
        <v>36</v>
      </c>
      <c r="K27" s="27" t="s">
        <v>37</v>
      </c>
      <c r="L27" s="27" t="s">
        <v>49</v>
      </c>
      <c r="M27" s="27" t="s">
        <v>39</v>
      </c>
      <c r="N27" s="27" t="s">
        <v>40</v>
      </c>
      <c r="O27" s="28">
        <v>52</v>
      </c>
      <c r="P27" s="29">
        <v>0.636363636363636</v>
      </c>
      <c r="Q27" s="28">
        <v>0</v>
      </c>
      <c r="R27" s="28" t="s">
        <v>41</v>
      </c>
      <c r="S27" s="30">
        <v>80.9530516431925</v>
      </c>
      <c r="T27" s="30">
        <v>3.09530516431925</v>
      </c>
      <c r="U27" s="15">
        <f t="shared" si="0"/>
        <v>0.526315789473684</v>
      </c>
      <c r="V27" s="15">
        <f t="shared" si="1"/>
        <v>0.526315789473684</v>
      </c>
      <c r="W27" s="15">
        <f t="array" ref="W27:Z27">VLOOKUP(C27,[1]经济综测!B:N,{4,7,11,13},FALSE)</f>
        <v>0.7258</v>
      </c>
      <c r="X27" s="15">
        <v>0.5556</v>
      </c>
      <c r="Y27" s="15">
        <v>0.368421052631579</v>
      </c>
      <c r="Z27" s="24">
        <v>65.1229368769764</v>
      </c>
      <c r="AA27" s="25">
        <f t="shared" si="2"/>
        <v>0.578947368421053</v>
      </c>
      <c r="AB27" s="13"/>
      <c r="AC27" s="16">
        <f t="shared" si="3"/>
        <v>71.2747350022516</v>
      </c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</row>
    <row r="28" customFormat="1" ht="38" customHeight="1" spans="1:48">
      <c r="A28" s="13">
        <v>27</v>
      </c>
      <c r="B28" s="26">
        <v>2023016889</v>
      </c>
      <c r="C28" s="27" t="s">
        <v>94</v>
      </c>
      <c r="D28" s="27" t="s">
        <v>43</v>
      </c>
      <c r="E28" s="23" t="s">
        <v>95</v>
      </c>
      <c r="F28" s="13" t="s">
        <v>32</v>
      </c>
      <c r="G28" s="27" t="s">
        <v>33</v>
      </c>
      <c r="H28" s="27" t="s">
        <v>34</v>
      </c>
      <c r="I28" s="27" t="s">
        <v>35</v>
      </c>
      <c r="J28" s="27" t="s">
        <v>36</v>
      </c>
      <c r="K28" s="27" t="s">
        <v>37</v>
      </c>
      <c r="L28" s="27" t="s">
        <v>49</v>
      </c>
      <c r="M28" s="27" t="s">
        <v>39</v>
      </c>
      <c r="N28" s="27" t="s">
        <v>40</v>
      </c>
      <c r="O28" s="28">
        <v>52</v>
      </c>
      <c r="P28" s="29">
        <v>0.681818181818182</v>
      </c>
      <c r="Q28" s="28">
        <v>0</v>
      </c>
      <c r="R28" s="28" t="s">
        <v>41</v>
      </c>
      <c r="S28" s="30">
        <v>81.6854460093897</v>
      </c>
      <c r="T28" s="30">
        <v>3.16854460093897</v>
      </c>
      <c r="U28" s="15">
        <f t="shared" si="0"/>
        <v>0.491228070175439</v>
      </c>
      <c r="V28" s="15">
        <f t="shared" si="1"/>
        <v>0.491228070175439</v>
      </c>
      <c r="W28" s="15">
        <f t="array" ref="W28:Z28">VLOOKUP(C28,[1]经济综测!B:N,{4,7,11,13},FALSE)</f>
        <v>0.7419</v>
      </c>
      <c r="X28" s="15">
        <v>0.4815</v>
      </c>
      <c r="Y28" s="15">
        <v>0.333333333333333</v>
      </c>
      <c r="Z28" s="24">
        <v>65.6042739954279</v>
      </c>
      <c r="AA28" s="25">
        <f t="shared" si="2"/>
        <v>0.473684210526316</v>
      </c>
      <c r="AB28" s="13"/>
      <c r="AC28" s="16">
        <f t="shared" si="3"/>
        <v>71.9087842070546</v>
      </c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</row>
    <row r="29" customFormat="1" ht="38" customHeight="1" spans="1:48">
      <c r="A29" s="13">
        <v>28</v>
      </c>
      <c r="B29" s="26">
        <v>2023016890</v>
      </c>
      <c r="C29" s="27" t="s">
        <v>96</v>
      </c>
      <c r="D29" s="27" t="s">
        <v>43</v>
      </c>
      <c r="E29" s="23" t="s">
        <v>97</v>
      </c>
      <c r="F29" s="13" t="s">
        <v>32</v>
      </c>
      <c r="G29" s="27" t="s">
        <v>33</v>
      </c>
      <c r="H29" s="27" t="s">
        <v>34</v>
      </c>
      <c r="I29" s="27" t="s">
        <v>35</v>
      </c>
      <c r="J29" s="27" t="s">
        <v>36</v>
      </c>
      <c r="K29" s="27" t="s">
        <v>37</v>
      </c>
      <c r="L29" s="27" t="s">
        <v>49</v>
      </c>
      <c r="M29" s="27" t="s">
        <v>39</v>
      </c>
      <c r="N29" s="27" t="s">
        <v>40</v>
      </c>
      <c r="O29" s="28">
        <v>52</v>
      </c>
      <c r="P29" s="29">
        <v>0.522727272727273</v>
      </c>
      <c r="Q29" s="28">
        <v>2</v>
      </c>
      <c r="R29" s="28" t="s">
        <v>32</v>
      </c>
      <c r="S29" s="30">
        <v>75.8028169014085</v>
      </c>
      <c r="T29" s="30">
        <v>2.57464788732394</v>
      </c>
      <c r="U29" s="15">
        <f t="shared" si="0"/>
        <v>0.701754385964912</v>
      </c>
      <c r="V29" s="15">
        <f t="shared" si="1"/>
        <v>0.684210526315789</v>
      </c>
      <c r="W29" s="15">
        <f t="array" ref="W29:Z29">VLOOKUP(C29,[1]经济综测!B:N,{4,7,11,13},FALSE)</f>
        <v>0.8548</v>
      </c>
      <c r="X29" s="15">
        <v>0.7593</v>
      </c>
      <c r="Y29" s="15">
        <v>0.684210526315789</v>
      </c>
      <c r="Z29" s="24">
        <v>59.8775739634152</v>
      </c>
      <c r="AA29" s="25">
        <f t="shared" si="2"/>
        <v>0.754385964912281</v>
      </c>
      <c r="AB29" s="13"/>
      <c r="AC29" s="16">
        <f t="shared" si="3"/>
        <v>66.6300109174683</v>
      </c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</row>
    <row r="30" customFormat="1" ht="38" customHeight="1" spans="1:48">
      <c r="A30" s="13">
        <v>29</v>
      </c>
      <c r="B30" s="26">
        <v>2023016924</v>
      </c>
      <c r="C30" s="27" t="s">
        <v>98</v>
      </c>
      <c r="D30" s="27" t="s">
        <v>43</v>
      </c>
      <c r="E30" s="23" t="s">
        <v>99</v>
      </c>
      <c r="F30" s="13" t="s">
        <v>32</v>
      </c>
      <c r="G30" s="27" t="s">
        <v>33</v>
      </c>
      <c r="H30" s="27" t="s">
        <v>34</v>
      </c>
      <c r="I30" s="27" t="s">
        <v>35</v>
      </c>
      <c r="J30" s="27" t="s">
        <v>36</v>
      </c>
      <c r="K30" s="27" t="s">
        <v>37</v>
      </c>
      <c r="L30" s="27" t="s">
        <v>38</v>
      </c>
      <c r="M30" s="27" t="s">
        <v>39</v>
      </c>
      <c r="N30" s="27" t="s">
        <v>40</v>
      </c>
      <c r="O30" s="28">
        <v>52</v>
      </c>
      <c r="P30" s="29">
        <v>0.295454545454545</v>
      </c>
      <c r="Q30" s="28">
        <v>10</v>
      </c>
      <c r="R30" s="28" t="s">
        <v>32</v>
      </c>
      <c r="S30" s="30">
        <v>60.2957746478873</v>
      </c>
      <c r="T30" s="30">
        <v>1.52300469483568</v>
      </c>
      <c r="U30" s="15">
        <f t="shared" si="0"/>
        <v>1</v>
      </c>
      <c r="V30" s="15">
        <f t="shared" si="1"/>
        <v>0.982456140350877</v>
      </c>
      <c r="W30" s="15">
        <f t="array" ref="W30:Z30">VLOOKUP(C30,[1]经济综测!B:N,{4,7,11,13},FALSE)</f>
        <v>0.9677</v>
      </c>
      <c r="X30" s="15">
        <v>0.9815</v>
      </c>
      <c r="Y30" s="15">
        <v>0.929824561403509</v>
      </c>
      <c r="Z30" s="24">
        <v>49.4811958871926</v>
      </c>
      <c r="AA30" s="25">
        <f t="shared" si="2"/>
        <v>0.964912280701754</v>
      </c>
      <c r="AB30" s="13"/>
      <c r="AC30" s="16">
        <f t="shared" si="3"/>
        <v>53.1847393070291</v>
      </c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</row>
    <row r="31" customFormat="1" ht="38" customHeight="1" spans="1:48">
      <c r="A31" s="13">
        <v>30</v>
      </c>
      <c r="B31" s="26">
        <v>2023016925</v>
      </c>
      <c r="C31" s="27" t="s">
        <v>100</v>
      </c>
      <c r="D31" s="27" t="s">
        <v>43</v>
      </c>
      <c r="E31" s="23" t="s">
        <v>101</v>
      </c>
      <c r="F31" s="13" t="s">
        <v>32</v>
      </c>
      <c r="G31" s="27" t="s">
        <v>33</v>
      </c>
      <c r="H31" s="27" t="s">
        <v>34</v>
      </c>
      <c r="I31" s="27" t="s">
        <v>35</v>
      </c>
      <c r="J31" s="27" t="s">
        <v>36</v>
      </c>
      <c r="K31" s="27" t="s">
        <v>37</v>
      </c>
      <c r="L31" s="27" t="s">
        <v>38</v>
      </c>
      <c r="M31" s="27" t="s">
        <v>39</v>
      </c>
      <c r="N31" s="27" t="s">
        <v>40</v>
      </c>
      <c r="O31" s="28">
        <v>52</v>
      </c>
      <c r="P31" s="29">
        <v>0.75</v>
      </c>
      <c r="Q31" s="28">
        <v>0</v>
      </c>
      <c r="R31" s="28" t="s">
        <v>41</v>
      </c>
      <c r="S31" s="30">
        <v>81.5821596244132</v>
      </c>
      <c r="T31" s="30">
        <v>3.15821596244132</v>
      </c>
      <c r="U31" s="15">
        <f t="shared" si="0"/>
        <v>0.508771929824561</v>
      </c>
      <c r="V31" s="15">
        <f t="shared" si="1"/>
        <v>0.508771929824561</v>
      </c>
      <c r="W31" s="15">
        <f t="array" ref="W31:Z31">VLOOKUP(C31,[1]经济综测!B:N,{4,7,11,13},FALSE)</f>
        <v>0.4032</v>
      </c>
      <c r="X31" s="15">
        <v>0.2963</v>
      </c>
      <c r="Y31" s="15">
        <v>0.543859649122807</v>
      </c>
      <c r="Z31" s="24">
        <v>66.2278936061065</v>
      </c>
      <c r="AA31" s="25">
        <f t="shared" si="2"/>
        <v>0.421052631578947</v>
      </c>
      <c r="AB31" s="13"/>
      <c r="AC31" s="16">
        <f t="shared" si="3"/>
        <v>71.8885170601412</v>
      </c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</row>
    <row r="32" customFormat="1" ht="38" customHeight="1" spans="1:48">
      <c r="A32" s="13">
        <v>31</v>
      </c>
      <c r="B32" s="22">
        <v>2023016877</v>
      </c>
      <c r="C32" s="23" t="s">
        <v>102</v>
      </c>
      <c r="D32" s="23" t="s">
        <v>30</v>
      </c>
      <c r="E32" s="23" t="s">
        <v>103</v>
      </c>
      <c r="F32" s="13" t="s">
        <v>32</v>
      </c>
      <c r="G32" s="23" t="s">
        <v>33</v>
      </c>
      <c r="H32" s="23" t="s">
        <v>34</v>
      </c>
      <c r="I32" s="23" t="s">
        <v>35</v>
      </c>
      <c r="J32" s="23" t="s">
        <v>36</v>
      </c>
      <c r="K32" s="23" t="s">
        <v>37</v>
      </c>
      <c r="L32" s="23" t="s">
        <v>49</v>
      </c>
      <c r="M32" s="23" t="s">
        <v>39</v>
      </c>
      <c r="N32" s="23" t="s">
        <v>40</v>
      </c>
      <c r="O32" s="13">
        <v>52</v>
      </c>
      <c r="P32" s="15">
        <v>1</v>
      </c>
      <c r="Q32" s="13">
        <v>0</v>
      </c>
      <c r="R32" s="13" t="s">
        <v>41</v>
      </c>
      <c r="S32" s="16">
        <v>94.6431924882629</v>
      </c>
      <c r="T32" s="16">
        <v>4.46431924882629</v>
      </c>
      <c r="U32" s="15">
        <f t="shared" si="0"/>
        <v>0.0175438596491228</v>
      </c>
      <c r="V32" s="15">
        <f t="shared" si="1"/>
        <v>0.0175438596491228</v>
      </c>
      <c r="W32" s="15">
        <f t="array" ref="W32:Z32">VLOOKUP(C32,[1]经济综测!B:N,{4,7,11,13},FALSE)</f>
        <v>0.0161</v>
      </c>
      <c r="X32" s="15">
        <v>0.0556</v>
      </c>
      <c r="Y32" s="15">
        <v>0.0526315789473684</v>
      </c>
      <c r="Z32" s="24">
        <v>88.4374414101919</v>
      </c>
      <c r="AA32" s="25">
        <f t="shared" si="2"/>
        <v>0.0526315789473684</v>
      </c>
      <c r="AB32" s="13" t="str">
        <f>VLOOKUP(C32,[1]学术专长!C:D,2,FALSE)</f>
        <v>5</v>
      </c>
      <c r="AC32" s="16">
        <f t="shared" si="3"/>
        <v>89.5582981316295</v>
      </c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</row>
    <row r="33" customFormat="1" ht="38" customHeight="1" spans="1:48">
      <c r="A33" s="13">
        <v>32</v>
      </c>
      <c r="B33" s="26">
        <v>2023016891</v>
      </c>
      <c r="C33" s="27" t="s">
        <v>104</v>
      </c>
      <c r="D33" s="27" t="s">
        <v>43</v>
      </c>
      <c r="E33" s="23" t="s">
        <v>105</v>
      </c>
      <c r="F33" s="13" t="s">
        <v>32</v>
      </c>
      <c r="G33" s="27" t="s">
        <v>33</v>
      </c>
      <c r="H33" s="27" t="s">
        <v>34</v>
      </c>
      <c r="I33" s="27" t="s">
        <v>35</v>
      </c>
      <c r="J33" s="27" t="s">
        <v>36</v>
      </c>
      <c r="K33" s="27" t="s">
        <v>37</v>
      </c>
      <c r="L33" s="27" t="s">
        <v>49</v>
      </c>
      <c r="M33" s="27" t="s">
        <v>39</v>
      </c>
      <c r="N33" s="27" t="s">
        <v>40</v>
      </c>
      <c r="O33" s="28">
        <v>52</v>
      </c>
      <c r="P33" s="29">
        <v>0.295454545454545</v>
      </c>
      <c r="Q33" s="28">
        <v>7</v>
      </c>
      <c r="R33" s="28" t="s">
        <v>32</v>
      </c>
      <c r="S33" s="30">
        <v>62.2347417840376</v>
      </c>
      <c r="T33" s="30">
        <v>1.68826291079812</v>
      </c>
      <c r="U33" s="15">
        <f t="shared" si="0"/>
        <v>0.964912280701754</v>
      </c>
      <c r="V33" s="15">
        <f t="shared" si="1"/>
        <v>0.964912280701754</v>
      </c>
      <c r="W33" s="15">
        <f t="array" ref="W33:Z33">VLOOKUP(C33,[1]经济综测!B:N,{4,7,11,13},FALSE)</f>
        <v>0.9839</v>
      </c>
      <c r="X33" s="15">
        <v>0.8333</v>
      </c>
      <c r="Y33" s="15">
        <v>0.964912280701754</v>
      </c>
      <c r="Z33" s="24">
        <v>51.213783403597</v>
      </c>
      <c r="AA33" s="25">
        <f t="shared" si="2"/>
        <v>0.912280701754386</v>
      </c>
      <c r="AB33" s="13"/>
      <c r="AC33" s="16">
        <f t="shared" si="3"/>
        <v>54.9091717675898</v>
      </c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</row>
    <row r="34" customFormat="1" ht="38" customHeight="1" spans="1:48">
      <c r="A34" s="13">
        <v>33</v>
      </c>
      <c r="B34" s="22">
        <v>2023016927</v>
      </c>
      <c r="C34" s="23" t="s">
        <v>106</v>
      </c>
      <c r="D34" s="23" t="s">
        <v>43</v>
      </c>
      <c r="E34" s="23" t="s">
        <v>107</v>
      </c>
      <c r="F34" s="13" t="s">
        <v>32</v>
      </c>
      <c r="G34" s="23" t="s">
        <v>33</v>
      </c>
      <c r="H34" s="23" t="s">
        <v>34</v>
      </c>
      <c r="I34" s="23" t="s">
        <v>35</v>
      </c>
      <c r="J34" s="23" t="s">
        <v>36</v>
      </c>
      <c r="K34" s="23" t="s">
        <v>37</v>
      </c>
      <c r="L34" s="23" t="s">
        <v>38</v>
      </c>
      <c r="M34" s="23" t="s">
        <v>39</v>
      </c>
      <c r="N34" s="23" t="s">
        <v>40</v>
      </c>
      <c r="O34" s="13">
        <v>52</v>
      </c>
      <c r="P34" s="15">
        <v>0.818181818181818</v>
      </c>
      <c r="Q34" s="13">
        <v>0</v>
      </c>
      <c r="R34" s="13" t="s">
        <v>41</v>
      </c>
      <c r="S34" s="16">
        <v>84.1267605633803</v>
      </c>
      <c r="T34" s="16">
        <v>3.41267605633803</v>
      </c>
      <c r="U34" s="15">
        <f t="shared" si="0"/>
        <v>0.385964912280702</v>
      </c>
      <c r="V34" s="15">
        <f t="shared" si="1"/>
        <v>0.385964912280702</v>
      </c>
      <c r="W34" s="15">
        <f t="array" ref="W34:Z34">VLOOKUP(C34,[1]经济综测!B:N,{4,7,11,13},FALSE)</f>
        <v>0.371</v>
      </c>
      <c r="X34" s="15">
        <v>0.4074</v>
      </c>
      <c r="Y34" s="15">
        <v>0.403508771929825</v>
      </c>
      <c r="Z34" s="24">
        <v>67.0758169592557</v>
      </c>
      <c r="AA34" s="25">
        <f t="shared" si="2"/>
        <v>0.333333333333333</v>
      </c>
      <c r="AB34" s="13"/>
      <c r="AC34" s="16">
        <f t="shared" si="3"/>
        <v>74.0089901466298</v>
      </c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customFormat="1" ht="38" customHeight="1" spans="1:48">
      <c r="A35" s="13">
        <v>34</v>
      </c>
      <c r="B35" s="26">
        <v>2023016928</v>
      </c>
      <c r="C35" s="27" t="s">
        <v>108</v>
      </c>
      <c r="D35" s="27" t="s">
        <v>43</v>
      </c>
      <c r="E35" s="23" t="s">
        <v>109</v>
      </c>
      <c r="F35" s="13" t="s">
        <v>32</v>
      </c>
      <c r="G35" s="27" t="s">
        <v>33</v>
      </c>
      <c r="H35" s="27" t="s">
        <v>34</v>
      </c>
      <c r="I35" s="27" t="s">
        <v>35</v>
      </c>
      <c r="J35" s="27" t="s">
        <v>36</v>
      </c>
      <c r="K35" s="27" t="s">
        <v>37</v>
      </c>
      <c r="L35" s="27" t="s">
        <v>38</v>
      </c>
      <c r="M35" s="27" t="s">
        <v>39</v>
      </c>
      <c r="N35" s="27" t="s">
        <v>40</v>
      </c>
      <c r="O35" s="28">
        <v>52</v>
      </c>
      <c r="P35" s="29">
        <v>0.636363636363636</v>
      </c>
      <c r="Q35" s="28">
        <v>1</v>
      </c>
      <c r="R35" s="28" t="s">
        <v>32</v>
      </c>
      <c r="S35" s="30">
        <v>78.1784037558686</v>
      </c>
      <c r="T35" s="30">
        <v>2.86572769953052</v>
      </c>
      <c r="U35" s="15">
        <f t="shared" si="0"/>
        <v>0.614035087719298</v>
      </c>
      <c r="V35" s="15">
        <f t="shared" si="1"/>
        <v>0.614035087719298</v>
      </c>
      <c r="W35" s="15">
        <f t="array" ref="W35:Z35">VLOOKUP(C35,[1]经济综测!B:N,{4,7,11,13},FALSE)</f>
        <v>0.6935</v>
      </c>
      <c r="X35" s="15">
        <v>0.7037</v>
      </c>
      <c r="Y35" s="15">
        <v>0.56140350877193</v>
      </c>
      <c r="Z35" s="24">
        <v>63.4149913192982</v>
      </c>
      <c r="AA35" s="25">
        <f t="shared" si="2"/>
        <v>0.596491228070175</v>
      </c>
      <c r="AB35" s="13"/>
      <c r="AC35" s="16">
        <f t="shared" si="3"/>
        <v>68.8842221366247</v>
      </c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</row>
    <row r="36" customFormat="1" ht="38" customHeight="1" spans="1:48">
      <c r="A36" s="13">
        <v>35</v>
      </c>
      <c r="B36" s="22">
        <v>2022016408</v>
      </c>
      <c r="C36" s="23" t="s">
        <v>110</v>
      </c>
      <c r="D36" s="23" t="s">
        <v>43</v>
      </c>
      <c r="E36" s="23" t="s">
        <v>111</v>
      </c>
      <c r="F36" s="13" t="s">
        <v>32</v>
      </c>
      <c r="G36" s="23" t="s">
        <v>33</v>
      </c>
      <c r="H36" s="23" t="s">
        <v>34</v>
      </c>
      <c r="I36" s="23" t="s">
        <v>35</v>
      </c>
      <c r="J36" s="23" t="s">
        <v>36</v>
      </c>
      <c r="K36" s="23" t="s">
        <v>37</v>
      </c>
      <c r="L36" s="23" t="s">
        <v>49</v>
      </c>
      <c r="M36" s="23" t="s">
        <v>39</v>
      </c>
      <c r="N36" s="23" t="s">
        <v>40</v>
      </c>
      <c r="O36" s="13">
        <v>52</v>
      </c>
      <c r="P36" s="15">
        <v>0.976744186046512</v>
      </c>
      <c r="Q36" s="13">
        <v>0</v>
      </c>
      <c r="R36" s="13" t="s">
        <v>41</v>
      </c>
      <c r="S36" s="16">
        <v>94.6227272727273</v>
      </c>
      <c r="T36" s="16">
        <v>4.46227272727273</v>
      </c>
      <c r="U36" s="15">
        <f t="shared" si="0"/>
        <v>0.0350877192982456</v>
      </c>
      <c r="V36" s="15">
        <f t="shared" si="1"/>
        <v>0.0350877192982456</v>
      </c>
      <c r="W36" s="15">
        <f t="array" ref="W36:Z36">VLOOKUP(C36,[1]经济综测!B:N,{4,7,11,13},FALSE)</f>
        <v>0.0484</v>
      </c>
      <c r="X36" s="15">
        <v>0.037</v>
      </c>
      <c r="Y36" s="15">
        <v>0.0350877192982456</v>
      </c>
      <c r="Z36" s="24">
        <v>88.905227815098</v>
      </c>
      <c r="AA36" s="25">
        <f t="shared" si="2"/>
        <v>0.0350877192982456</v>
      </c>
      <c r="AB36" s="13" t="str">
        <f>VLOOKUP(C36,[1]学术专长!C:D,2,FALSE)</f>
        <v>4</v>
      </c>
      <c r="AC36" s="16">
        <f t="shared" si="3"/>
        <v>88.5887045996917</v>
      </c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</row>
    <row r="37" customFormat="1" ht="38" customHeight="1" spans="1:48">
      <c r="A37" s="13">
        <v>36</v>
      </c>
      <c r="B37" s="22">
        <v>2023016893</v>
      </c>
      <c r="C37" s="23" t="s">
        <v>112</v>
      </c>
      <c r="D37" s="23" t="s">
        <v>43</v>
      </c>
      <c r="E37" s="23" t="s">
        <v>113</v>
      </c>
      <c r="F37" s="13" t="s">
        <v>32</v>
      </c>
      <c r="G37" s="23" t="s">
        <v>33</v>
      </c>
      <c r="H37" s="23" t="s">
        <v>34</v>
      </c>
      <c r="I37" s="23" t="s">
        <v>35</v>
      </c>
      <c r="J37" s="23" t="s">
        <v>36</v>
      </c>
      <c r="K37" s="23" t="s">
        <v>37</v>
      </c>
      <c r="L37" s="23" t="s">
        <v>49</v>
      </c>
      <c r="M37" s="23" t="s">
        <v>39</v>
      </c>
      <c r="N37" s="23" t="s">
        <v>40</v>
      </c>
      <c r="O37" s="13">
        <v>52</v>
      </c>
      <c r="P37" s="15">
        <v>0.931818181818182</v>
      </c>
      <c r="Q37" s="13">
        <v>0</v>
      </c>
      <c r="R37" s="13" t="s">
        <v>41</v>
      </c>
      <c r="S37" s="16">
        <v>87.2957746478873</v>
      </c>
      <c r="T37" s="16">
        <v>3.82347417840376</v>
      </c>
      <c r="U37" s="15">
        <f t="shared" si="0"/>
        <v>0.140350877192982</v>
      </c>
      <c r="V37" s="15">
        <f t="shared" si="1"/>
        <v>0.140350877192982</v>
      </c>
      <c r="W37" s="15">
        <f t="array" ref="W37:Z37">VLOOKUP(C37,[1]经济综测!B:N,{4,7,11,13},FALSE)</f>
        <v>0.4194</v>
      </c>
      <c r="X37" s="15">
        <v>0.1481</v>
      </c>
      <c r="Y37" s="15">
        <v>0.315789473684211</v>
      </c>
      <c r="Z37" s="24">
        <v>68.1556976986371</v>
      </c>
      <c r="AA37" s="25">
        <f t="shared" si="2"/>
        <v>0.192982456140351</v>
      </c>
      <c r="AB37" s="13"/>
      <c r="AC37" s="16">
        <f t="shared" si="3"/>
        <v>76.6521894881736</v>
      </c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</row>
    <row r="38" customFormat="1" ht="38" customHeight="1" spans="1:48">
      <c r="A38" s="13">
        <v>37</v>
      </c>
      <c r="B38" s="26">
        <v>2023016894</v>
      </c>
      <c r="C38" s="27" t="s">
        <v>114</v>
      </c>
      <c r="D38" s="27" t="s">
        <v>43</v>
      </c>
      <c r="E38" s="23" t="s">
        <v>115</v>
      </c>
      <c r="F38" s="13" t="s">
        <v>32</v>
      </c>
      <c r="G38" s="27" t="s">
        <v>33</v>
      </c>
      <c r="H38" s="27" t="s">
        <v>34</v>
      </c>
      <c r="I38" s="27" t="s">
        <v>35</v>
      </c>
      <c r="J38" s="27" t="s">
        <v>36</v>
      </c>
      <c r="K38" s="27" t="s">
        <v>37</v>
      </c>
      <c r="L38" s="27" t="s">
        <v>49</v>
      </c>
      <c r="M38" s="27" t="s">
        <v>39</v>
      </c>
      <c r="N38" s="27" t="s">
        <v>40</v>
      </c>
      <c r="O38" s="28">
        <v>52</v>
      </c>
      <c r="P38" s="29">
        <v>0.477272727272727</v>
      </c>
      <c r="Q38" s="28">
        <v>4</v>
      </c>
      <c r="R38" s="28" t="s">
        <v>32</v>
      </c>
      <c r="S38" s="30">
        <v>71.093896713615</v>
      </c>
      <c r="T38" s="30">
        <v>2.47276995305164</v>
      </c>
      <c r="U38" s="15">
        <f t="shared" si="0"/>
        <v>0.754385964912281</v>
      </c>
      <c r="V38" s="15">
        <f t="shared" si="1"/>
        <v>0.789473684210526</v>
      </c>
      <c r="W38" s="15">
        <f t="array" ref="W38:Z38">VLOOKUP(C38,[1]经济综测!B:N,{4,7,11,13},FALSE)</f>
        <v>0.9032</v>
      </c>
      <c r="X38" s="15">
        <v>0.9259</v>
      </c>
      <c r="Y38" s="15">
        <v>0.736842105263158</v>
      </c>
      <c r="Z38" s="24">
        <v>55.856691102348</v>
      </c>
      <c r="AA38" s="25">
        <f t="shared" si="2"/>
        <v>0.842105263157895</v>
      </c>
      <c r="AB38" s="13"/>
      <c r="AC38" s="16">
        <f t="shared" si="3"/>
        <v>62.4607864811268</v>
      </c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</row>
    <row r="39" customFormat="1" ht="38" customHeight="1" spans="1:48">
      <c r="A39" s="13">
        <v>38</v>
      </c>
      <c r="B39" s="26">
        <v>2023016895</v>
      </c>
      <c r="C39" s="27" t="s">
        <v>116</v>
      </c>
      <c r="D39" s="27" t="s">
        <v>43</v>
      </c>
      <c r="E39" s="23" t="s">
        <v>117</v>
      </c>
      <c r="F39" s="13" t="s">
        <v>32</v>
      </c>
      <c r="G39" s="27" t="s">
        <v>33</v>
      </c>
      <c r="H39" s="27" t="s">
        <v>34</v>
      </c>
      <c r="I39" s="27" t="s">
        <v>35</v>
      </c>
      <c r="J39" s="27" t="s">
        <v>36</v>
      </c>
      <c r="K39" s="27" t="s">
        <v>37</v>
      </c>
      <c r="L39" s="27" t="s">
        <v>49</v>
      </c>
      <c r="M39" s="27" t="s">
        <v>39</v>
      </c>
      <c r="N39" s="27" t="s">
        <v>40</v>
      </c>
      <c r="O39" s="28">
        <v>52</v>
      </c>
      <c r="P39" s="29">
        <v>0.295454545454545</v>
      </c>
      <c r="Q39" s="28">
        <v>10</v>
      </c>
      <c r="R39" s="28" t="s">
        <v>32</v>
      </c>
      <c r="S39" s="30">
        <v>60.2769953051643</v>
      </c>
      <c r="T39" s="30">
        <v>1.55962441314554</v>
      </c>
      <c r="U39" s="15">
        <f t="shared" si="0"/>
        <v>0.982456140350877</v>
      </c>
      <c r="V39" s="15">
        <f t="shared" si="1"/>
        <v>1</v>
      </c>
      <c r="W39" s="15">
        <f t="array" ref="W39:Z39">VLOOKUP(C39,[1]经济综测!B:N,{4,7,11,13},FALSE)</f>
        <v>1</v>
      </c>
      <c r="X39" s="15">
        <v>1</v>
      </c>
      <c r="Y39" s="15">
        <v>0.789473684210526</v>
      </c>
      <c r="Z39" s="24">
        <v>49.9798298161171</v>
      </c>
      <c r="AA39" s="25">
        <f t="shared" si="2"/>
        <v>0.947368421052632</v>
      </c>
      <c r="AB39" s="13"/>
      <c r="AC39" s="16">
        <f t="shared" si="3"/>
        <v>53.2195792257432</v>
      </c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</row>
    <row r="40" customFormat="1" ht="38" customHeight="1" spans="1:48">
      <c r="A40" s="13">
        <v>39</v>
      </c>
      <c r="B40" s="22">
        <v>2023016912</v>
      </c>
      <c r="C40" s="23" t="s">
        <v>118</v>
      </c>
      <c r="D40" s="23" t="s">
        <v>30</v>
      </c>
      <c r="E40" s="23" t="s">
        <v>119</v>
      </c>
      <c r="F40" s="13" t="s">
        <v>32</v>
      </c>
      <c r="G40" s="23" t="s">
        <v>33</v>
      </c>
      <c r="H40" s="23" t="s">
        <v>34</v>
      </c>
      <c r="I40" s="23" t="s">
        <v>35</v>
      </c>
      <c r="J40" s="23" t="s">
        <v>36</v>
      </c>
      <c r="K40" s="23" t="s">
        <v>37</v>
      </c>
      <c r="L40" s="23" t="s">
        <v>38</v>
      </c>
      <c r="M40" s="23" t="s">
        <v>39</v>
      </c>
      <c r="N40" s="23" t="s">
        <v>40</v>
      </c>
      <c r="O40" s="13">
        <v>52</v>
      </c>
      <c r="P40" s="15">
        <v>1</v>
      </c>
      <c r="Q40" s="13">
        <v>0</v>
      </c>
      <c r="R40" s="13" t="s">
        <v>41</v>
      </c>
      <c r="S40" s="16">
        <v>91.793427230047</v>
      </c>
      <c r="T40" s="16">
        <v>4.1793427230047</v>
      </c>
      <c r="U40" s="15">
        <f t="shared" si="0"/>
        <v>0.0701754385964912</v>
      </c>
      <c r="V40" s="15">
        <f t="shared" si="1"/>
        <v>0.0701754385964912</v>
      </c>
      <c r="W40" s="15">
        <f t="array" ref="W40:Z40">VLOOKUP(C40,[1]经济综测!B:N,{4,7,11,13},FALSE)</f>
        <v>0.0968</v>
      </c>
      <c r="X40" s="15">
        <v>0.0741</v>
      </c>
      <c r="Y40" s="15">
        <v>0.0701754385964912</v>
      </c>
      <c r="Z40" s="24">
        <v>78.7850315520119</v>
      </c>
      <c r="AA40" s="25">
        <f t="shared" si="2"/>
        <v>0.0701754385964912</v>
      </c>
      <c r="AB40" s="13" t="str">
        <f>VLOOKUP(C40,[1]学术专长!C:D,2,FALSE)</f>
        <v>6.2154</v>
      </c>
      <c r="AC40" s="16">
        <f t="shared" si="3"/>
        <v>87.5286449392388</v>
      </c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</row>
    <row r="41" customFormat="1" ht="38" customHeight="1" spans="1:48">
      <c r="A41" s="13">
        <v>40</v>
      </c>
      <c r="B41" s="26">
        <v>2023016913</v>
      </c>
      <c r="C41" s="27" t="s">
        <v>120</v>
      </c>
      <c r="D41" s="27" t="s">
        <v>30</v>
      </c>
      <c r="E41" s="23" t="s">
        <v>121</v>
      </c>
      <c r="F41" s="13" t="s">
        <v>32</v>
      </c>
      <c r="G41" s="27" t="s">
        <v>33</v>
      </c>
      <c r="H41" s="27" t="s">
        <v>34</v>
      </c>
      <c r="I41" s="27" t="s">
        <v>35</v>
      </c>
      <c r="J41" s="27" t="s">
        <v>36</v>
      </c>
      <c r="K41" s="27" t="s">
        <v>37</v>
      </c>
      <c r="L41" s="27" t="s">
        <v>38</v>
      </c>
      <c r="M41" s="27" t="s">
        <v>39</v>
      </c>
      <c r="N41" s="27" t="s">
        <v>40</v>
      </c>
      <c r="O41" s="28">
        <v>49</v>
      </c>
      <c r="P41" s="29">
        <v>0.414634146341463</v>
      </c>
      <c r="Q41" s="28">
        <v>2</v>
      </c>
      <c r="R41" s="28" t="s">
        <v>32</v>
      </c>
      <c r="S41" s="30">
        <v>72.256038647343</v>
      </c>
      <c r="T41" s="30">
        <v>2.32125603864734</v>
      </c>
      <c r="U41" s="15">
        <f t="shared" si="0"/>
        <v>0.807017543859649</v>
      </c>
      <c r="V41" s="15">
        <f t="shared" si="1"/>
        <v>0.754385964912281</v>
      </c>
      <c r="W41" s="15">
        <f t="array" ref="W41:Z41">VLOOKUP(C41,[1]经济综测!B:N,{4,7,11,13},FALSE)</f>
        <v>0.8387</v>
      </c>
      <c r="X41" s="15">
        <v>0.7778</v>
      </c>
      <c r="Y41" s="15">
        <v>0.631578947368421</v>
      </c>
      <c r="Z41" s="24">
        <v>59.9770713323183</v>
      </c>
      <c r="AA41" s="25">
        <f t="shared" si="2"/>
        <v>0.736842105263158</v>
      </c>
      <c r="AB41" s="13"/>
      <c r="AC41" s="16">
        <f t="shared" si="3"/>
        <v>63.8025380511062</v>
      </c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</row>
    <row r="42" customFormat="1" ht="38" customHeight="1" spans="1:48">
      <c r="A42" s="13">
        <v>41</v>
      </c>
      <c r="B42" s="22">
        <v>2023016914</v>
      </c>
      <c r="C42" s="23" t="s">
        <v>122</v>
      </c>
      <c r="D42" s="23" t="s">
        <v>30</v>
      </c>
      <c r="E42" s="23" t="s">
        <v>123</v>
      </c>
      <c r="F42" s="13" t="s">
        <v>32</v>
      </c>
      <c r="G42" s="23" t="s">
        <v>33</v>
      </c>
      <c r="H42" s="23" t="s">
        <v>34</v>
      </c>
      <c r="I42" s="23" t="s">
        <v>35</v>
      </c>
      <c r="J42" s="23" t="s">
        <v>36</v>
      </c>
      <c r="K42" s="23" t="s">
        <v>37</v>
      </c>
      <c r="L42" s="23" t="s">
        <v>38</v>
      </c>
      <c r="M42" s="23" t="s">
        <v>39</v>
      </c>
      <c r="N42" s="23" t="s">
        <v>40</v>
      </c>
      <c r="O42" s="13">
        <v>50</v>
      </c>
      <c r="P42" s="15">
        <v>0.863636363636364</v>
      </c>
      <c r="Q42" s="13">
        <v>0</v>
      </c>
      <c r="R42" s="13" t="s">
        <v>41</v>
      </c>
      <c r="S42" s="16">
        <v>86.2268518518519</v>
      </c>
      <c r="T42" s="16">
        <v>3.62268518518519</v>
      </c>
      <c r="U42" s="15">
        <f t="shared" si="0"/>
        <v>0.192982456140351</v>
      </c>
      <c r="V42" s="15">
        <f t="shared" si="1"/>
        <v>0.175438596491228</v>
      </c>
      <c r="W42" s="15">
        <f t="array" ref="W42:Z42">VLOOKUP(C42,[1]经济综测!B:N,{4,7,11,13},FALSE)</f>
        <v>0.3226</v>
      </c>
      <c r="X42" s="15">
        <v>0.3519</v>
      </c>
      <c r="Y42" s="15">
        <v>0.228070175438596</v>
      </c>
      <c r="Z42" s="24">
        <v>68.0776102435706</v>
      </c>
      <c r="AA42" s="25">
        <f t="shared" si="2"/>
        <v>0.228070175438596</v>
      </c>
      <c r="AB42" s="13"/>
      <c r="AC42" s="16">
        <f t="shared" si="3"/>
        <v>75.7892425058386</v>
      </c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</row>
    <row r="43" customFormat="1" ht="38" customHeight="1" spans="1:48">
      <c r="A43" s="13">
        <v>42</v>
      </c>
      <c r="B43" s="26">
        <v>2023016878</v>
      </c>
      <c r="C43" s="27" t="s">
        <v>124</v>
      </c>
      <c r="D43" s="27" t="s">
        <v>30</v>
      </c>
      <c r="E43" s="23" t="s">
        <v>125</v>
      </c>
      <c r="F43" s="13" t="s">
        <v>32</v>
      </c>
      <c r="G43" s="27" t="s">
        <v>33</v>
      </c>
      <c r="H43" s="27" t="s">
        <v>34</v>
      </c>
      <c r="I43" s="27" t="s">
        <v>35</v>
      </c>
      <c r="J43" s="27" t="s">
        <v>36</v>
      </c>
      <c r="K43" s="27" t="s">
        <v>37</v>
      </c>
      <c r="L43" s="27" t="s">
        <v>49</v>
      </c>
      <c r="M43" s="27" t="s">
        <v>39</v>
      </c>
      <c r="N43" s="27" t="s">
        <v>40</v>
      </c>
      <c r="O43" s="28">
        <v>52</v>
      </c>
      <c r="P43" s="29">
        <v>0.795454545454545</v>
      </c>
      <c r="Q43" s="28">
        <v>0</v>
      </c>
      <c r="R43" s="28" t="s">
        <v>41</v>
      </c>
      <c r="S43" s="30">
        <v>82.1877934272301</v>
      </c>
      <c r="T43" s="30">
        <v>3.21877934272301</v>
      </c>
      <c r="U43" s="15">
        <f t="shared" si="0"/>
        <v>0.456140350877193</v>
      </c>
      <c r="V43" s="15">
        <f t="shared" si="1"/>
        <v>0.43859649122807</v>
      </c>
      <c r="W43" s="15">
        <f t="array" ref="W43:Z43">VLOOKUP(C43,[1]经济综测!B:N,{4,7,11,13},FALSE)</f>
        <v>0.6129</v>
      </c>
      <c r="X43" s="15">
        <v>0.3704</v>
      </c>
      <c r="Y43" s="15">
        <v>0.210526315789474</v>
      </c>
      <c r="Z43" s="24">
        <v>67.1216312764808</v>
      </c>
      <c r="AA43" s="25">
        <f t="shared" si="2"/>
        <v>0.315789473684211</v>
      </c>
      <c r="AB43" s="13"/>
      <c r="AC43" s="16">
        <f t="shared" si="3"/>
        <v>72.4623978694322</v>
      </c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</row>
    <row r="44" customFormat="1" ht="38" customHeight="1" spans="1:48">
      <c r="A44" s="13">
        <v>43</v>
      </c>
      <c r="B44" s="26">
        <v>2022016684</v>
      </c>
      <c r="C44" s="27" t="s">
        <v>126</v>
      </c>
      <c r="D44" s="27" t="s">
        <v>43</v>
      </c>
      <c r="E44" s="23" t="s">
        <v>127</v>
      </c>
      <c r="F44" s="13" t="s">
        <v>32</v>
      </c>
      <c r="G44" s="27" t="s">
        <v>33</v>
      </c>
      <c r="H44" s="27" t="s">
        <v>34</v>
      </c>
      <c r="I44" s="27" t="s">
        <v>35</v>
      </c>
      <c r="J44" s="27" t="s">
        <v>36</v>
      </c>
      <c r="K44" s="27" t="s">
        <v>37</v>
      </c>
      <c r="L44" s="27" t="s">
        <v>49</v>
      </c>
      <c r="M44" s="27" t="s">
        <v>39</v>
      </c>
      <c r="N44" s="27" t="s">
        <v>40</v>
      </c>
      <c r="O44" s="28">
        <v>47</v>
      </c>
      <c r="P44" s="29">
        <v>0.5</v>
      </c>
      <c r="Q44" s="28">
        <v>2</v>
      </c>
      <c r="R44" s="28" t="s">
        <v>32</v>
      </c>
      <c r="S44" s="30">
        <v>74.1323529411765</v>
      </c>
      <c r="T44" s="30">
        <v>2.59117647058824</v>
      </c>
      <c r="U44" s="15">
        <f t="shared" si="0"/>
        <v>0.684210526315789</v>
      </c>
      <c r="V44" s="15">
        <f t="shared" si="1"/>
        <v>0.736842105263158</v>
      </c>
      <c r="W44" s="15">
        <f t="array" ref="W44:Z44">VLOOKUP(C44,[1]经济综测!B:N,{4,7,11,13},FALSE)</f>
        <v>0</v>
      </c>
      <c r="X44" s="15">
        <v>0</v>
      </c>
      <c r="Y44" s="15">
        <v>0.912280701754386</v>
      </c>
      <c r="Z44" s="24">
        <v>18.1015431019822</v>
      </c>
      <c r="AA44" s="25">
        <f t="shared" si="2"/>
        <v>0.982456140350877</v>
      </c>
      <c r="AB44" s="13"/>
      <c r="AC44" s="16">
        <f t="shared" si="3"/>
        <v>61.1160366631394</v>
      </c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</row>
    <row r="45" customFormat="1" ht="38" customHeight="1" spans="1:48">
      <c r="A45" s="13">
        <v>44</v>
      </c>
      <c r="B45" s="22">
        <v>2023016931</v>
      </c>
      <c r="C45" s="23" t="s">
        <v>128</v>
      </c>
      <c r="D45" s="23" t="s">
        <v>43</v>
      </c>
      <c r="E45" s="23" t="s">
        <v>129</v>
      </c>
      <c r="F45" s="13" t="s">
        <v>32</v>
      </c>
      <c r="G45" s="23" t="s">
        <v>33</v>
      </c>
      <c r="H45" s="23" t="s">
        <v>34</v>
      </c>
      <c r="I45" s="23" t="s">
        <v>35</v>
      </c>
      <c r="J45" s="23" t="s">
        <v>36</v>
      </c>
      <c r="K45" s="23" t="s">
        <v>37</v>
      </c>
      <c r="L45" s="23" t="s">
        <v>38</v>
      </c>
      <c r="M45" s="23" t="s">
        <v>39</v>
      </c>
      <c r="N45" s="23" t="s">
        <v>40</v>
      </c>
      <c r="O45" s="13">
        <v>52</v>
      </c>
      <c r="P45" s="15">
        <v>0.75</v>
      </c>
      <c r="Q45" s="13">
        <v>0</v>
      </c>
      <c r="R45" s="13" t="s">
        <v>41</v>
      </c>
      <c r="S45" s="16">
        <v>82.3474178403756</v>
      </c>
      <c r="T45" s="16">
        <v>3.23474178403756</v>
      </c>
      <c r="U45" s="15">
        <f t="shared" si="0"/>
        <v>0.43859649122807</v>
      </c>
      <c r="V45" s="15">
        <f t="shared" si="1"/>
        <v>0.421052631578947</v>
      </c>
      <c r="W45" s="15">
        <f t="array" ref="W45:Z45">VLOOKUP(C45,[1]经济综测!B:N,{4,7,11,13},FALSE)</f>
        <v>0.6452</v>
      </c>
      <c r="X45" s="15">
        <v>0.537</v>
      </c>
      <c r="Y45" s="15">
        <v>0.421052631578947</v>
      </c>
      <c r="Z45" s="24">
        <v>65.4395145259706</v>
      </c>
      <c r="AA45" s="25">
        <f t="shared" si="2"/>
        <v>0.526315789473684</v>
      </c>
      <c r="AB45" s="13"/>
      <c r="AC45" s="16">
        <f t="shared" si="3"/>
        <v>72.4218857248975</v>
      </c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</row>
    <row r="46" customFormat="1" ht="38" customHeight="1" spans="1:48">
      <c r="A46" s="13">
        <v>45</v>
      </c>
      <c r="B46" s="26">
        <v>2023016897</v>
      </c>
      <c r="C46" s="27" t="s">
        <v>130</v>
      </c>
      <c r="D46" s="27" t="s">
        <v>43</v>
      </c>
      <c r="E46" s="23" t="s">
        <v>131</v>
      </c>
      <c r="F46" s="13" t="s">
        <v>32</v>
      </c>
      <c r="G46" s="27" t="s">
        <v>33</v>
      </c>
      <c r="H46" s="27" t="s">
        <v>34</v>
      </c>
      <c r="I46" s="27" t="s">
        <v>35</v>
      </c>
      <c r="J46" s="27" t="s">
        <v>36</v>
      </c>
      <c r="K46" s="27" t="s">
        <v>37</v>
      </c>
      <c r="L46" s="27" t="s">
        <v>49</v>
      </c>
      <c r="M46" s="27" t="s">
        <v>39</v>
      </c>
      <c r="N46" s="27" t="s">
        <v>40</v>
      </c>
      <c r="O46" s="28">
        <v>52</v>
      </c>
      <c r="P46" s="29">
        <v>0.477272727272727</v>
      </c>
      <c r="Q46" s="28">
        <v>0</v>
      </c>
      <c r="R46" s="28" t="s">
        <v>41</v>
      </c>
      <c r="S46" s="30">
        <v>77.1784037558686</v>
      </c>
      <c r="T46" s="30">
        <v>2.71784037558685</v>
      </c>
      <c r="U46" s="15">
        <f t="shared" si="0"/>
        <v>0.631578947368421</v>
      </c>
      <c r="V46" s="15">
        <f t="shared" si="1"/>
        <v>0.631578947368421</v>
      </c>
      <c r="W46" s="15">
        <f t="array" ref="W46:Z46">VLOOKUP(C46,[1]经济综测!B:N,{4,7,11,13},FALSE)</f>
        <v>0.5161</v>
      </c>
      <c r="X46" s="15">
        <v>0.7407</v>
      </c>
      <c r="Y46" s="15">
        <v>0.87719298245614</v>
      </c>
      <c r="Z46" s="24">
        <v>60.4590537228434</v>
      </c>
      <c r="AA46" s="25">
        <f t="shared" si="2"/>
        <v>0.701754385964912</v>
      </c>
      <c r="AB46" s="13"/>
      <c r="AC46" s="16">
        <f t="shared" si="3"/>
        <v>67.7886283769792</v>
      </c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</row>
    <row r="47" customFormat="1" ht="38" customHeight="1" spans="1:48">
      <c r="A47" s="13">
        <v>46</v>
      </c>
      <c r="B47" s="26">
        <v>2023016898</v>
      </c>
      <c r="C47" s="27" t="s">
        <v>132</v>
      </c>
      <c r="D47" s="27" t="s">
        <v>43</v>
      </c>
      <c r="E47" s="23" t="s">
        <v>133</v>
      </c>
      <c r="F47" s="13" t="s">
        <v>32</v>
      </c>
      <c r="G47" s="27" t="s">
        <v>33</v>
      </c>
      <c r="H47" s="27" t="s">
        <v>34</v>
      </c>
      <c r="I47" s="27" t="s">
        <v>35</v>
      </c>
      <c r="J47" s="27" t="s">
        <v>36</v>
      </c>
      <c r="K47" s="27" t="s">
        <v>37</v>
      </c>
      <c r="L47" s="27" t="s">
        <v>49</v>
      </c>
      <c r="M47" s="27" t="s">
        <v>39</v>
      </c>
      <c r="N47" s="27" t="s">
        <v>40</v>
      </c>
      <c r="O47" s="28">
        <v>52</v>
      </c>
      <c r="P47" s="29">
        <v>0.568181818181818</v>
      </c>
      <c r="Q47" s="28">
        <v>0</v>
      </c>
      <c r="R47" s="28" t="s">
        <v>41</v>
      </c>
      <c r="S47" s="30">
        <v>79.0845070422535</v>
      </c>
      <c r="T47" s="30">
        <v>2.90845070422535</v>
      </c>
      <c r="U47" s="15">
        <f t="shared" si="0"/>
        <v>0.596491228070175</v>
      </c>
      <c r="V47" s="15">
        <f t="shared" si="1"/>
        <v>0.596491228070175</v>
      </c>
      <c r="W47" s="15">
        <f t="array" ref="W47:Z47">VLOOKUP(C47,[1]经济综测!B:N,{4,7,11,13},FALSE)</f>
        <v>0.5645</v>
      </c>
      <c r="X47" s="15">
        <v>0.5926</v>
      </c>
      <c r="Y47" s="15">
        <v>0.771929824561403</v>
      </c>
      <c r="Z47" s="24">
        <v>61.5938542853773</v>
      </c>
      <c r="AA47" s="25">
        <f t="shared" si="2"/>
        <v>0.631578947368421</v>
      </c>
      <c r="AB47" s="13"/>
      <c r="AC47" s="16">
        <f t="shared" si="3"/>
        <v>69.4269910623405</v>
      </c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</row>
    <row r="48" customFormat="1" ht="38" customHeight="1" spans="1:48">
      <c r="A48" s="13">
        <v>47</v>
      </c>
      <c r="B48" s="22">
        <v>2023016879</v>
      </c>
      <c r="C48" s="23" t="s">
        <v>134</v>
      </c>
      <c r="D48" s="23" t="s">
        <v>30</v>
      </c>
      <c r="E48" s="23" t="s">
        <v>135</v>
      </c>
      <c r="F48" s="13" t="s">
        <v>32</v>
      </c>
      <c r="G48" s="23" t="s">
        <v>33</v>
      </c>
      <c r="H48" s="23" t="s">
        <v>34</v>
      </c>
      <c r="I48" s="23" t="s">
        <v>35</v>
      </c>
      <c r="J48" s="23" t="s">
        <v>36</v>
      </c>
      <c r="K48" s="23" t="s">
        <v>37</v>
      </c>
      <c r="L48" s="23" t="s">
        <v>49</v>
      </c>
      <c r="M48" s="23" t="s">
        <v>39</v>
      </c>
      <c r="N48" s="23" t="s">
        <v>40</v>
      </c>
      <c r="O48" s="13">
        <v>51</v>
      </c>
      <c r="P48" s="15">
        <v>0.795454545454545</v>
      </c>
      <c r="Q48" s="13">
        <v>0</v>
      </c>
      <c r="R48" s="13" t="s">
        <v>41</v>
      </c>
      <c r="S48" s="16">
        <v>86.0691489361702</v>
      </c>
      <c r="T48" s="16">
        <v>3.60691489361702</v>
      </c>
      <c r="U48" s="15">
        <f t="shared" si="0"/>
        <v>0.210526315789474</v>
      </c>
      <c r="V48" s="15">
        <f t="shared" si="1"/>
        <v>0.210526315789474</v>
      </c>
      <c r="W48" s="15">
        <f t="array" ref="W48:Z48">VLOOKUP(C48,[1]经济综测!B:N,{4,7,11,13},FALSE)</f>
        <v>0.2903</v>
      </c>
      <c r="X48" s="15">
        <v>0.3148</v>
      </c>
      <c r="Y48" s="15">
        <v>0.105263157894737</v>
      </c>
      <c r="Z48" s="24">
        <v>69.3802459961726</v>
      </c>
      <c r="AA48" s="25">
        <f t="shared" si="2"/>
        <v>0.140350877192982</v>
      </c>
      <c r="AB48" s="13" t="str">
        <f>VLOOKUP(C48,[1]学术专长!C:D,2,FALSE)</f>
        <v>1.1648</v>
      </c>
      <c r="AC48" s="16">
        <f t="shared" si="3"/>
        <v>76.9581437485534</v>
      </c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</row>
    <row r="49" customFormat="1" ht="38" customHeight="1" spans="1:48">
      <c r="A49" s="13">
        <v>48</v>
      </c>
      <c r="B49" s="22">
        <v>2023016880</v>
      </c>
      <c r="C49" s="23" t="s">
        <v>136</v>
      </c>
      <c r="D49" s="23" t="s">
        <v>30</v>
      </c>
      <c r="E49" s="23" t="s">
        <v>137</v>
      </c>
      <c r="F49" s="13" t="s">
        <v>32</v>
      </c>
      <c r="G49" s="23" t="s">
        <v>33</v>
      </c>
      <c r="H49" s="23" t="s">
        <v>34</v>
      </c>
      <c r="I49" s="23" t="s">
        <v>35</v>
      </c>
      <c r="J49" s="23" t="s">
        <v>36</v>
      </c>
      <c r="K49" s="23" t="s">
        <v>37</v>
      </c>
      <c r="L49" s="23" t="s">
        <v>49</v>
      </c>
      <c r="M49" s="23" t="s">
        <v>39</v>
      </c>
      <c r="N49" s="23" t="s">
        <v>40</v>
      </c>
      <c r="O49" s="13">
        <v>52</v>
      </c>
      <c r="P49" s="15">
        <v>0.818181818181818</v>
      </c>
      <c r="Q49" s="13">
        <v>0</v>
      </c>
      <c r="R49" s="13" t="s">
        <v>41</v>
      </c>
      <c r="S49" s="16">
        <v>86.2378640776699</v>
      </c>
      <c r="T49" s="16">
        <v>3.62378640776699</v>
      </c>
      <c r="U49" s="15">
        <f t="shared" si="0"/>
        <v>0.175438596491228</v>
      </c>
      <c r="V49" s="15">
        <f t="shared" si="1"/>
        <v>0.157894736842105</v>
      </c>
      <c r="W49" s="15">
        <f t="array" ref="W49:Z49">VLOOKUP(C49,[1]经济综测!B:N,{4,7,11,13},FALSE)</f>
        <v>0.2742</v>
      </c>
      <c r="X49" s="15">
        <v>0.5</v>
      </c>
      <c r="Y49" s="15">
        <v>0.192982456140351</v>
      </c>
      <c r="Z49" s="24">
        <v>67.9089376607338</v>
      </c>
      <c r="AA49" s="25">
        <f t="shared" si="2"/>
        <v>0.245614035087719</v>
      </c>
      <c r="AB49" s="13"/>
      <c r="AC49" s="16">
        <f t="shared" si="3"/>
        <v>75.7811850282093</v>
      </c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</row>
    <row r="50" customFormat="1" ht="38" customHeight="1" spans="1:48">
      <c r="A50" s="13">
        <v>49</v>
      </c>
      <c r="B50" s="26">
        <v>2022016688</v>
      </c>
      <c r="C50" s="27" t="s">
        <v>138</v>
      </c>
      <c r="D50" s="27" t="s">
        <v>43</v>
      </c>
      <c r="E50" s="23" t="s">
        <v>139</v>
      </c>
      <c r="F50" s="13" t="s">
        <v>32</v>
      </c>
      <c r="G50" s="27" t="s">
        <v>33</v>
      </c>
      <c r="H50" s="27" t="s">
        <v>34</v>
      </c>
      <c r="I50" s="27" t="s">
        <v>35</v>
      </c>
      <c r="J50" s="27" t="s">
        <v>36</v>
      </c>
      <c r="K50" s="27" t="s">
        <v>37</v>
      </c>
      <c r="L50" s="27" t="s">
        <v>49</v>
      </c>
      <c r="M50" s="27" t="s">
        <v>39</v>
      </c>
      <c r="N50" s="27" t="s">
        <v>40</v>
      </c>
      <c r="O50" s="28">
        <v>36</v>
      </c>
      <c r="P50" s="29">
        <v>0.533333333333333</v>
      </c>
      <c r="Q50" s="28">
        <v>4</v>
      </c>
      <c r="R50" s="28" t="s">
        <v>32</v>
      </c>
      <c r="S50" s="30">
        <v>69.1241379310345</v>
      </c>
      <c r="T50" s="30">
        <v>2.27655172413793</v>
      </c>
      <c r="U50" s="15">
        <f t="shared" si="0"/>
        <v>0.824561403508772</v>
      </c>
      <c r="V50" s="15">
        <f t="shared" si="1"/>
        <v>0.842105263157895</v>
      </c>
      <c r="W50" s="15">
        <f t="array" ref="W50:Z50">VLOOKUP(C50,[1]经济综测!B:N,{4,7,11,13},FALSE)</f>
        <v>0.9449</v>
      </c>
      <c r="X50" s="15">
        <v>0.9449</v>
      </c>
      <c r="Y50" s="15">
        <v>0.947368421052632</v>
      </c>
      <c r="Z50" s="24">
        <v>53.2170237342566</v>
      </c>
      <c r="AA50" s="25">
        <f t="shared" si="2"/>
        <v>0.87719298245614</v>
      </c>
      <c r="AB50" s="13"/>
      <c r="AC50" s="16">
        <f t="shared" si="3"/>
        <v>60.6210127182533</v>
      </c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</row>
    <row r="51" customFormat="1" ht="38" customHeight="1" spans="1:48">
      <c r="A51" s="13">
        <v>50</v>
      </c>
      <c r="B51" s="26">
        <v>2023016915</v>
      </c>
      <c r="C51" s="27" t="s">
        <v>140</v>
      </c>
      <c r="D51" s="27" t="s">
        <v>30</v>
      </c>
      <c r="E51" s="23" t="s">
        <v>141</v>
      </c>
      <c r="F51" s="13" t="s">
        <v>32</v>
      </c>
      <c r="G51" s="27" t="s">
        <v>33</v>
      </c>
      <c r="H51" s="27" t="s">
        <v>34</v>
      </c>
      <c r="I51" s="27" t="s">
        <v>35</v>
      </c>
      <c r="J51" s="27" t="s">
        <v>36</v>
      </c>
      <c r="K51" s="27" t="s">
        <v>37</v>
      </c>
      <c r="L51" s="27" t="s">
        <v>38</v>
      </c>
      <c r="M51" s="27" t="s">
        <v>39</v>
      </c>
      <c r="N51" s="27" t="s">
        <v>40</v>
      </c>
      <c r="O51" s="28">
        <v>52</v>
      </c>
      <c r="P51" s="29">
        <v>0.568181818181818</v>
      </c>
      <c r="Q51" s="28">
        <v>0</v>
      </c>
      <c r="R51" s="28" t="s">
        <v>41</v>
      </c>
      <c r="S51" s="30">
        <v>79.9342723004695</v>
      </c>
      <c r="T51" s="30">
        <v>2.99342723004695</v>
      </c>
      <c r="U51" s="15">
        <f t="shared" si="0"/>
        <v>0.578947368421053</v>
      </c>
      <c r="V51" s="15">
        <f t="shared" si="1"/>
        <v>0.578947368421053</v>
      </c>
      <c r="W51" s="15">
        <f t="array" ref="W51:Z51">VLOOKUP(C51,[1]经济综测!B:N,{4,7,11,13},FALSE)</f>
        <v>0.3387</v>
      </c>
      <c r="X51" s="15">
        <v>0.6111</v>
      </c>
      <c r="Y51" s="15">
        <v>0.280701754385965</v>
      </c>
      <c r="Z51" s="24">
        <v>66.4696196945641</v>
      </c>
      <c r="AA51" s="25">
        <f t="shared" si="2"/>
        <v>0.385964912280702</v>
      </c>
      <c r="AB51" s="13"/>
      <c r="AC51" s="16">
        <f t="shared" si="3"/>
        <v>70.594379809832</v>
      </c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</row>
    <row r="52" customFormat="1" ht="38" customHeight="1" spans="1:48">
      <c r="A52" s="13">
        <v>51</v>
      </c>
      <c r="B52" s="26">
        <v>2023016932</v>
      </c>
      <c r="C52" s="27" t="s">
        <v>142</v>
      </c>
      <c r="D52" s="27" t="s">
        <v>43</v>
      </c>
      <c r="E52" s="23" t="s">
        <v>143</v>
      </c>
      <c r="F52" s="13" t="s">
        <v>32</v>
      </c>
      <c r="G52" s="27" t="s">
        <v>33</v>
      </c>
      <c r="H52" s="27" t="s">
        <v>34</v>
      </c>
      <c r="I52" s="27" t="s">
        <v>35</v>
      </c>
      <c r="J52" s="27" t="s">
        <v>36</v>
      </c>
      <c r="K52" s="27" t="s">
        <v>37</v>
      </c>
      <c r="L52" s="27" t="s">
        <v>38</v>
      </c>
      <c r="M52" s="27" t="s">
        <v>39</v>
      </c>
      <c r="N52" s="27" t="s">
        <v>40</v>
      </c>
      <c r="O52" s="28">
        <v>52</v>
      </c>
      <c r="P52" s="29">
        <v>0.318181818181818</v>
      </c>
      <c r="Q52" s="28">
        <v>6</v>
      </c>
      <c r="R52" s="28" t="s">
        <v>32</v>
      </c>
      <c r="S52" s="30">
        <v>65.1455399061033</v>
      </c>
      <c r="T52" s="30">
        <v>1.83380281690141</v>
      </c>
      <c r="U52" s="15">
        <f t="shared" si="0"/>
        <v>0.912280701754386</v>
      </c>
      <c r="V52" s="15">
        <f t="shared" si="1"/>
        <v>0.929824561403509</v>
      </c>
      <c r="W52" s="15">
        <f t="array" ref="W52:Z52">VLOOKUP(C52,[1]经济综测!B:N,{4,7,11,13},FALSE)</f>
        <v>0.871</v>
      </c>
      <c r="X52" s="15">
        <v>0.963</v>
      </c>
      <c r="Y52" s="15">
        <v>0.894736842105263</v>
      </c>
      <c r="Z52" s="24">
        <v>53.0106230066022</v>
      </c>
      <c r="AA52" s="25">
        <f t="shared" si="2"/>
        <v>0.894736842105263</v>
      </c>
      <c r="AB52" s="13"/>
      <c r="AC52" s="16">
        <f t="shared" si="3"/>
        <v>57.4174942255429</v>
      </c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</row>
    <row r="53" customFormat="1" ht="38" customHeight="1" spans="1:48">
      <c r="A53" s="13">
        <v>52</v>
      </c>
      <c r="B53" s="22">
        <v>2023016881</v>
      </c>
      <c r="C53" s="23" t="s">
        <v>144</v>
      </c>
      <c r="D53" s="23" t="s">
        <v>30</v>
      </c>
      <c r="E53" s="23" t="s">
        <v>145</v>
      </c>
      <c r="F53" s="13" t="s">
        <v>32</v>
      </c>
      <c r="G53" s="23" t="s">
        <v>33</v>
      </c>
      <c r="H53" s="23" t="s">
        <v>34</v>
      </c>
      <c r="I53" s="23" t="s">
        <v>35</v>
      </c>
      <c r="J53" s="23" t="s">
        <v>36</v>
      </c>
      <c r="K53" s="23" t="s">
        <v>37</v>
      </c>
      <c r="L53" s="23" t="s">
        <v>49</v>
      </c>
      <c r="M53" s="23" t="s">
        <v>39</v>
      </c>
      <c r="N53" s="23" t="s">
        <v>40</v>
      </c>
      <c r="O53" s="13">
        <v>52</v>
      </c>
      <c r="P53" s="15">
        <v>1</v>
      </c>
      <c r="Q53" s="13">
        <v>0</v>
      </c>
      <c r="R53" s="13" t="s">
        <v>41</v>
      </c>
      <c r="S53" s="16">
        <v>91.0047393364929</v>
      </c>
      <c r="T53" s="16">
        <v>4.10047393364929</v>
      </c>
      <c r="U53" s="15">
        <f t="shared" si="0"/>
        <v>0.087719298245614</v>
      </c>
      <c r="V53" s="15">
        <f t="shared" si="1"/>
        <v>0.087719298245614</v>
      </c>
      <c r="W53" s="15">
        <f t="array" ref="W53:Z53">VLOOKUP(C53,[1]经济综测!B:N,{4,7,11,13},FALSE)</f>
        <v>0.129</v>
      </c>
      <c r="X53" s="15">
        <v>0.0926</v>
      </c>
      <c r="Y53" s="15">
        <v>0.12280701754386</v>
      </c>
      <c r="Z53" s="24">
        <v>72.7856861446822</v>
      </c>
      <c r="AA53" s="25">
        <f t="shared" si="2"/>
        <v>0.087719298245614</v>
      </c>
      <c r="AB53" s="13"/>
      <c r="AC53" s="16">
        <f t="shared" si="3"/>
        <v>80.0823600836625</v>
      </c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</row>
    <row r="54" customFormat="1" ht="38" customHeight="1" spans="1:48">
      <c r="A54" s="13">
        <v>53</v>
      </c>
      <c r="B54" s="22">
        <v>2023016900</v>
      </c>
      <c r="C54" s="23" t="s">
        <v>146</v>
      </c>
      <c r="D54" s="23" t="s">
        <v>43</v>
      </c>
      <c r="E54" s="23" t="s">
        <v>147</v>
      </c>
      <c r="F54" s="13" t="s">
        <v>32</v>
      </c>
      <c r="G54" s="23" t="s">
        <v>33</v>
      </c>
      <c r="H54" s="23" t="s">
        <v>34</v>
      </c>
      <c r="I54" s="23" t="s">
        <v>35</v>
      </c>
      <c r="J54" s="23" t="s">
        <v>36</v>
      </c>
      <c r="K54" s="23" t="s">
        <v>37</v>
      </c>
      <c r="L54" s="23" t="s">
        <v>49</v>
      </c>
      <c r="M54" s="23" t="s">
        <v>39</v>
      </c>
      <c r="N54" s="23" t="s">
        <v>40</v>
      </c>
      <c r="O54" s="13">
        <v>52</v>
      </c>
      <c r="P54" s="15">
        <v>0.954545454545455</v>
      </c>
      <c r="Q54" s="13">
        <v>0</v>
      </c>
      <c r="R54" s="13" t="s">
        <v>41</v>
      </c>
      <c r="S54" s="16">
        <v>88.5211267605634</v>
      </c>
      <c r="T54" s="16">
        <v>3.85211267605634</v>
      </c>
      <c r="U54" s="15">
        <f t="shared" si="0"/>
        <v>0.12280701754386</v>
      </c>
      <c r="V54" s="15">
        <f t="shared" si="1"/>
        <v>0.12280701754386</v>
      </c>
      <c r="W54" s="15">
        <f t="array" ref="W54:Z54">VLOOKUP(C54,[1]经济综测!B:N,{4,7,11,13},FALSE)</f>
        <v>0.1129</v>
      </c>
      <c r="X54" s="15">
        <v>0.1111</v>
      </c>
      <c r="Y54" s="15">
        <v>0.473684210526316</v>
      </c>
      <c r="Z54" s="24">
        <v>69.8959247842192</v>
      </c>
      <c r="AA54" s="25">
        <f t="shared" si="2"/>
        <v>0.12280701754386</v>
      </c>
      <c r="AB54" s="13"/>
      <c r="AC54" s="16">
        <f t="shared" si="3"/>
        <v>77.8064938868727</v>
      </c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</row>
    <row r="55" customFormat="1" ht="38" customHeight="1" spans="1:48">
      <c r="A55" s="13">
        <v>54</v>
      </c>
      <c r="B55" s="26">
        <v>2023016933</v>
      </c>
      <c r="C55" s="27" t="s">
        <v>148</v>
      </c>
      <c r="D55" s="27" t="s">
        <v>43</v>
      </c>
      <c r="E55" s="23" t="s">
        <v>149</v>
      </c>
      <c r="F55" s="13" t="s">
        <v>32</v>
      </c>
      <c r="G55" s="27" t="s">
        <v>33</v>
      </c>
      <c r="H55" s="27" t="s">
        <v>34</v>
      </c>
      <c r="I55" s="27" t="s">
        <v>35</v>
      </c>
      <c r="J55" s="27" t="s">
        <v>36</v>
      </c>
      <c r="K55" s="27" t="s">
        <v>37</v>
      </c>
      <c r="L55" s="27" t="s">
        <v>38</v>
      </c>
      <c r="M55" s="27" t="s">
        <v>39</v>
      </c>
      <c r="N55" s="27" t="s">
        <v>40</v>
      </c>
      <c r="O55" s="28">
        <v>52</v>
      </c>
      <c r="P55" s="29">
        <v>0.431818181818182</v>
      </c>
      <c r="Q55" s="28">
        <v>4</v>
      </c>
      <c r="R55" s="28" t="s">
        <v>32</v>
      </c>
      <c r="S55" s="30">
        <v>72.2441314553991</v>
      </c>
      <c r="T55" s="30">
        <v>2.34366197183099</v>
      </c>
      <c r="U55" s="15">
        <f t="shared" si="0"/>
        <v>0.789473684210526</v>
      </c>
      <c r="V55" s="15">
        <f t="shared" si="1"/>
        <v>0.771929824561403</v>
      </c>
      <c r="W55" s="15">
        <f t="array" ref="W55:Z55">VLOOKUP(C55,[1]经济综测!B:N,{4,7,11,13},FALSE)</f>
        <v>0.7903</v>
      </c>
      <c r="X55" s="15">
        <v>0.8148</v>
      </c>
      <c r="Y55" s="15">
        <v>0.596491228070175</v>
      </c>
      <c r="Z55" s="24">
        <v>60.4386559556282</v>
      </c>
      <c r="AA55" s="25">
        <f t="shared" si="2"/>
        <v>0.719298245614035</v>
      </c>
      <c r="AB55" s="13"/>
      <c r="AC55" s="16">
        <f t="shared" si="3"/>
        <v>63.8391707598821</v>
      </c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</row>
    <row r="56" customFormat="1" ht="38" customHeight="1" spans="1:48">
      <c r="A56" s="13">
        <v>55</v>
      </c>
      <c r="B56" s="26">
        <v>2022016782</v>
      </c>
      <c r="C56" s="27" t="s">
        <v>150</v>
      </c>
      <c r="D56" s="27" t="s">
        <v>43</v>
      </c>
      <c r="E56" s="23" t="s">
        <v>151</v>
      </c>
      <c r="F56" s="13" t="s">
        <v>32</v>
      </c>
      <c r="G56" s="27" t="s">
        <v>33</v>
      </c>
      <c r="H56" s="27" t="s">
        <v>34</v>
      </c>
      <c r="I56" s="27" t="s">
        <v>35</v>
      </c>
      <c r="J56" s="27" t="s">
        <v>36</v>
      </c>
      <c r="K56" s="27" t="s">
        <v>37</v>
      </c>
      <c r="L56" s="27" t="s">
        <v>49</v>
      </c>
      <c r="M56" s="27" t="s">
        <v>39</v>
      </c>
      <c r="N56" s="27" t="s">
        <v>40</v>
      </c>
      <c r="O56" s="28">
        <v>47</v>
      </c>
      <c r="P56" s="29">
        <v>0.2</v>
      </c>
      <c r="Q56" s="28">
        <v>5</v>
      </c>
      <c r="R56" s="28" t="s">
        <v>32</v>
      </c>
      <c r="S56" s="30">
        <v>65.5245098039216</v>
      </c>
      <c r="T56" s="30">
        <v>1.72401960784314</v>
      </c>
      <c r="U56" s="15">
        <f t="shared" si="0"/>
        <v>0.947368421052632</v>
      </c>
      <c r="V56" s="15">
        <f t="shared" si="1"/>
        <v>0.912280701754386</v>
      </c>
      <c r="W56" s="15">
        <f t="array" ref="W56:Z56">VLOOKUP(C56,[1]经济综测!B:N,{4,7,11,13},FALSE)</f>
        <v>0</v>
      </c>
      <c r="X56" s="15">
        <v>0</v>
      </c>
      <c r="Y56" s="15">
        <v>1</v>
      </c>
      <c r="Z56" s="24">
        <v>13.2785839894695</v>
      </c>
      <c r="AA56" s="25">
        <f t="shared" si="2"/>
        <v>1</v>
      </c>
      <c r="AB56" s="13"/>
      <c r="AC56" s="16">
        <f t="shared" si="3"/>
        <v>53.7474662420842</v>
      </c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</row>
    <row r="57" customFormat="1" ht="38" customHeight="1" spans="1:48">
      <c r="A57" s="13">
        <v>56</v>
      </c>
      <c r="B57" s="26">
        <v>2023016934</v>
      </c>
      <c r="C57" s="27" t="s">
        <v>152</v>
      </c>
      <c r="D57" s="27" t="s">
        <v>43</v>
      </c>
      <c r="E57" s="23" t="s">
        <v>153</v>
      </c>
      <c r="F57" s="13" t="s">
        <v>32</v>
      </c>
      <c r="G57" s="27" t="s">
        <v>33</v>
      </c>
      <c r="H57" s="27" t="s">
        <v>34</v>
      </c>
      <c r="I57" s="27" t="s">
        <v>35</v>
      </c>
      <c r="J57" s="27" t="s">
        <v>36</v>
      </c>
      <c r="K57" s="27" t="s">
        <v>37</v>
      </c>
      <c r="L57" s="27" t="s">
        <v>38</v>
      </c>
      <c r="M57" s="27" t="s">
        <v>39</v>
      </c>
      <c r="N57" s="27" t="s">
        <v>40</v>
      </c>
      <c r="O57" s="28">
        <v>52</v>
      </c>
      <c r="P57" s="29">
        <v>0.386363636363636</v>
      </c>
      <c r="Q57" s="28">
        <v>4</v>
      </c>
      <c r="R57" s="28" t="s">
        <v>32</v>
      </c>
      <c r="S57" s="30">
        <v>68.868544600939</v>
      </c>
      <c r="T57" s="30">
        <v>1.98450704225352</v>
      </c>
      <c r="U57" s="15">
        <f t="shared" si="0"/>
        <v>0.859649122807018</v>
      </c>
      <c r="V57" s="15">
        <f t="shared" si="1"/>
        <v>0.859649122807018</v>
      </c>
      <c r="W57" s="15">
        <f t="array" ref="W57:Z57">VLOOKUP(C57,[1]经济综测!B:N,{4,7,11,13},FALSE)</f>
        <v>0.7742</v>
      </c>
      <c r="X57" s="15">
        <v>0.8519</v>
      </c>
      <c r="Y57" s="15">
        <v>0.807017543859649</v>
      </c>
      <c r="Z57" s="24">
        <v>57.3821049515098</v>
      </c>
      <c r="AA57" s="25">
        <f t="shared" si="2"/>
        <v>0.807017543859649</v>
      </c>
      <c r="AB57" s="13"/>
      <c r="AC57" s="16">
        <f t="shared" si="3"/>
        <v>60.8330461759022</v>
      </c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</row>
    <row r="58" customFormat="1" ht="38" customHeight="1" spans="1:48">
      <c r="A58" s="13">
        <v>57</v>
      </c>
      <c r="B58" s="22">
        <v>2023016882</v>
      </c>
      <c r="C58" s="23" t="s">
        <v>154</v>
      </c>
      <c r="D58" s="23" t="s">
        <v>30</v>
      </c>
      <c r="E58" s="23" t="s">
        <v>155</v>
      </c>
      <c r="F58" s="13" t="s">
        <v>32</v>
      </c>
      <c r="G58" s="23" t="s">
        <v>33</v>
      </c>
      <c r="H58" s="23" t="s">
        <v>34</v>
      </c>
      <c r="I58" s="23" t="s">
        <v>35</v>
      </c>
      <c r="J58" s="23" t="s">
        <v>36</v>
      </c>
      <c r="K58" s="23" t="s">
        <v>37</v>
      </c>
      <c r="L58" s="23" t="s">
        <v>49</v>
      </c>
      <c r="M58" s="23" t="s">
        <v>39</v>
      </c>
      <c r="N58" s="23" t="s">
        <v>40</v>
      </c>
      <c r="O58" s="13">
        <v>52</v>
      </c>
      <c r="P58" s="15">
        <v>0.909090909090909</v>
      </c>
      <c r="Q58" s="13">
        <v>0</v>
      </c>
      <c r="R58" s="13" t="s">
        <v>41</v>
      </c>
      <c r="S58" s="16">
        <v>84.4553990610329</v>
      </c>
      <c r="T58" s="16">
        <v>3.44553990610329</v>
      </c>
      <c r="U58" s="15">
        <f t="shared" si="0"/>
        <v>0.315789473684211</v>
      </c>
      <c r="V58" s="15">
        <f t="shared" si="1"/>
        <v>0.315789473684211</v>
      </c>
      <c r="W58" s="15">
        <f t="array" ref="W58:Z58">VLOOKUP(C58,[1]经济综测!B:N,{4,7,11,13},FALSE)</f>
        <v>0.4516</v>
      </c>
      <c r="X58" s="15">
        <v>0.2037</v>
      </c>
      <c r="Y58" s="15">
        <v>0.385964912280702</v>
      </c>
      <c r="Z58" s="24">
        <v>67.5496976004124</v>
      </c>
      <c r="AA58" s="25">
        <f t="shared" si="2"/>
        <v>0.280701754385965</v>
      </c>
      <c r="AB58" s="13"/>
      <c r="AC58" s="16">
        <f t="shared" si="3"/>
        <v>74.3192890088676</v>
      </c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</row>
    <row r="59" customFormat="1" spans="1:48">
      <c r="B59" s="1"/>
      <c r="C59" s="1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3"/>
      <c r="P59" s="3"/>
      <c r="Q59" s="3"/>
      <c r="R59" s="3"/>
      <c r="S59" s="3"/>
      <c r="T59" s="3"/>
      <c r="U59" s="4"/>
      <c r="V59" s="17"/>
      <c r="W59" s="17"/>
      <c r="X59" s="17"/>
      <c r="Y59" s="17"/>
      <c r="Z59" s="4"/>
      <c r="AA59" s="5"/>
      <c r="AB59" s="3"/>
      <c r="AC59" s="6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</row>
    <row r="60" customFormat="1" spans="1:48">
      <c r="B60" s="1"/>
      <c r="C60" s="1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3"/>
      <c r="P60" s="3"/>
      <c r="Q60" s="3"/>
      <c r="R60" s="3"/>
      <c r="S60" s="3"/>
      <c r="T60" s="3"/>
      <c r="U60" s="4"/>
      <c r="V60" s="17"/>
      <c r="W60" s="17"/>
      <c r="X60" s="17"/>
      <c r="Y60" s="17"/>
      <c r="Z60" s="4"/>
      <c r="AA60" s="5"/>
      <c r="AB60" s="3"/>
      <c r="AC60" s="6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</row>
    <row r="61" customFormat="1" spans="1:48">
      <c r="B61" s="1"/>
      <c r="C61" s="1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3"/>
      <c r="P61" s="3"/>
      <c r="Q61" s="3"/>
      <c r="R61" s="3"/>
      <c r="S61" s="3"/>
      <c r="T61" s="3"/>
      <c r="U61" s="4"/>
      <c r="V61" s="17"/>
      <c r="W61" s="17"/>
      <c r="X61" s="17"/>
      <c r="Y61" s="17"/>
      <c r="Z61" s="4"/>
      <c r="AA61" s="5"/>
      <c r="AB61" s="3"/>
      <c r="AC61" s="6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</row>
    <row r="62" customFormat="1" spans="1:48">
      <c r="B62" s="1"/>
      <c r="C62" s="1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3"/>
      <c r="P62" s="3"/>
      <c r="Q62" s="3"/>
      <c r="R62" s="3"/>
      <c r="S62" s="3"/>
      <c r="T62" s="3"/>
      <c r="U62" s="4"/>
      <c r="V62" s="17"/>
      <c r="W62" s="17"/>
      <c r="X62" s="17"/>
      <c r="Y62" s="17"/>
      <c r="Z62" s="4"/>
      <c r="AA62" s="5"/>
      <c r="AB62" s="3"/>
      <c r="AC62" s="6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</row>
    <row r="63" customFormat="1" spans="1:48">
      <c r="B63" s="1"/>
      <c r="C63" s="1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3"/>
      <c r="P63" s="3"/>
      <c r="Q63" s="3"/>
      <c r="R63" s="3"/>
      <c r="S63" s="3"/>
      <c r="T63" s="3"/>
      <c r="U63" s="4"/>
      <c r="V63" s="17"/>
      <c r="W63" s="17"/>
      <c r="X63" s="17"/>
      <c r="Y63" s="17"/>
      <c r="Z63" s="4"/>
      <c r="AA63" s="5"/>
      <c r="AB63" s="3"/>
      <c r="AC63" s="6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</row>
    <row r="64" customFormat="1" spans="1:48">
      <c r="B64" s="1"/>
      <c r="C64" s="1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3"/>
      <c r="P64" s="3"/>
      <c r="Q64" s="3"/>
      <c r="R64" s="3"/>
      <c r="S64" s="3"/>
      <c r="T64" s="3"/>
      <c r="U64" s="4"/>
      <c r="V64" s="17"/>
      <c r="W64" s="17"/>
      <c r="X64" s="17"/>
      <c r="Y64" s="17"/>
      <c r="Z64" s="4"/>
      <c r="AA64" s="5"/>
      <c r="AB64" s="3"/>
      <c r="AC64" s="6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</row>
    <row r="65" customFormat="1" spans="2:48">
      <c r="B65" s="1"/>
      <c r="C65" s="1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3"/>
      <c r="P65" s="3"/>
      <c r="Q65" s="3"/>
      <c r="R65" s="3"/>
      <c r="S65" s="3"/>
      <c r="T65" s="3"/>
      <c r="U65" s="4"/>
      <c r="V65" s="17"/>
      <c r="W65" s="17"/>
      <c r="X65" s="17"/>
      <c r="Y65" s="17"/>
      <c r="Z65" s="4"/>
      <c r="AA65" s="5"/>
      <c r="AB65" s="3"/>
      <c r="AC65" s="6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</row>
    <row r="66" customFormat="1" spans="2:48">
      <c r="B66" s="1"/>
      <c r="C66" s="1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3"/>
      <c r="P66" s="3"/>
      <c r="Q66" s="3"/>
      <c r="R66" s="3"/>
      <c r="S66" s="3"/>
      <c r="T66" s="3"/>
      <c r="U66" s="4"/>
      <c r="V66" s="17"/>
      <c r="W66" s="17"/>
      <c r="X66" s="17"/>
      <c r="Y66" s="17"/>
      <c r="Z66" s="4"/>
      <c r="AA66" s="5"/>
      <c r="AB66" s="3"/>
      <c r="AC66" s="6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</row>
    <row r="67" customFormat="1" spans="2:48">
      <c r="B67" s="1"/>
      <c r="C67" s="1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3"/>
      <c r="P67" s="3"/>
      <c r="Q67" s="3"/>
      <c r="R67" s="3"/>
      <c r="S67" s="3"/>
      <c r="T67" s="3"/>
      <c r="U67" s="4"/>
      <c r="V67" s="17"/>
      <c r="W67" s="17"/>
      <c r="X67" s="17"/>
      <c r="Y67" s="17"/>
      <c r="Z67" s="4"/>
      <c r="AA67" s="5"/>
      <c r="AB67" s="3"/>
      <c r="AC67" s="6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</row>
    <row r="68" customFormat="1" spans="2:48">
      <c r="B68" s="1"/>
      <c r="C68" s="1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3"/>
      <c r="P68" s="3"/>
      <c r="Q68" s="3"/>
      <c r="R68" s="3"/>
      <c r="S68" s="3"/>
      <c r="T68" s="3"/>
      <c r="U68" s="4"/>
      <c r="V68" s="17"/>
      <c r="W68" s="17"/>
      <c r="X68" s="17"/>
      <c r="Y68" s="17"/>
      <c r="Z68" s="4"/>
      <c r="AA68" s="5"/>
      <c r="AB68" s="3"/>
      <c r="AC68" s="6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</row>
    <row r="69" customFormat="1" spans="2:48">
      <c r="B69" s="1"/>
      <c r="C69" s="1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3"/>
      <c r="P69" s="3"/>
      <c r="Q69" s="3"/>
      <c r="R69" s="3"/>
      <c r="S69" s="3"/>
      <c r="T69" s="3"/>
      <c r="U69" s="4"/>
      <c r="V69" s="17"/>
      <c r="W69" s="17"/>
      <c r="X69" s="17"/>
      <c r="Y69" s="17"/>
      <c r="Z69" s="4"/>
      <c r="AA69" s="5"/>
      <c r="AB69" s="3"/>
      <c r="AC69" s="6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</row>
    <row r="70" customFormat="1" spans="2:48">
      <c r="B70" s="1"/>
      <c r="C70" s="1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3"/>
      <c r="P70" s="3"/>
      <c r="Q70" s="3"/>
      <c r="R70" s="3"/>
      <c r="S70" s="3"/>
      <c r="T70" s="3"/>
      <c r="U70" s="4"/>
      <c r="V70" s="17"/>
      <c r="W70" s="17"/>
      <c r="X70" s="17"/>
      <c r="Y70" s="17"/>
      <c r="Z70" s="4"/>
      <c r="AA70" s="5"/>
      <c r="AB70" s="3"/>
      <c r="AC70" s="6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</row>
    <row r="71" customFormat="1" spans="2:48">
      <c r="B71" s="1"/>
      <c r="C71" s="1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3"/>
      <c r="P71" s="3"/>
      <c r="Q71" s="3"/>
      <c r="R71" s="3"/>
      <c r="S71" s="3"/>
      <c r="T71" s="3"/>
      <c r="U71" s="4"/>
      <c r="V71" s="17"/>
      <c r="W71" s="17"/>
      <c r="X71" s="17"/>
      <c r="Y71" s="17"/>
      <c r="Z71" s="4"/>
      <c r="AA71" s="5"/>
      <c r="AB71" s="3"/>
      <c r="AC71" s="6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</row>
    <row r="72" customFormat="1" spans="2:48">
      <c r="B72" s="1"/>
      <c r="C72" s="1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3"/>
      <c r="P72" s="3"/>
      <c r="Q72" s="3"/>
      <c r="R72" s="3"/>
      <c r="S72" s="3"/>
      <c r="T72" s="3"/>
      <c r="U72" s="4"/>
      <c r="V72" s="17"/>
      <c r="W72" s="17"/>
      <c r="X72" s="17"/>
      <c r="Y72" s="17"/>
      <c r="Z72" s="4"/>
      <c r="AA72" s="5"/>
      <c r="AB72" s="3"/>
      <c r="AC72" s="6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</row>
    <row r="73" customFormat="1" spans="2:48">
      <c r="B73" s="1"/>
      <c r="C73" s="1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3"/>
      <c r="P73" s="3"/>
      <c r="Q73" s="3"/>
      <c r="R73" s="3"/>
      <c r="S73" s="3"/>
      <c r="T73" s="3"/>
      <c r="U73" s="4"/>
      <c r="V73" s="17"/>
      <c r="W73" s="17"/>
      <c r="X73" s="17"/>
      <c r="Y73" s="17"/>
      <c r="Z73" s="4"/>
      <c r="AA73" s="5"/>
      <c r="AB73" s="3"/>
      <c r="AC73" s="6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</row>
    <row r="74" customFormat="1" spans="2:48">
      <c r="B74" s="1"/>
      <c r="C74" s="1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3"/>
      <c r="P74" s="3"/>
      <c r="Q74" s="3"/>
      <c r="R74" s="3"/>
      <c r="S74" s="3"/>
      <c r="T74" s="3"/>
      <c r="U74" s="4"/>
      <c r="V74" s="17"/>
      <c r="W74" s="17"/>
      <c r="X74" s="17"/>
      <c r="Y74" s="17"/>
      <c r="Z74" s="4"/>
      <c r="AA74" s="5"/>
      <c r="AB74" s="3"/>
      <c r="AC74" s="6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</row>
    <row r="75" customFormat="1" spans="2:48">
      <c r="B75" s="1"/>
      <c r="C75" s="1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3"/>
      <c r="P75" s="3"/>
      <c r="Q75" s="3"/>
      <c r="R75" s="3"/>
      <c r="S75" s="3"/>
      <c r="T75" s="3"/>
      <c r="U75" s="4"/>
      <c r="V75" s="17"/>
      <c r="W75" s="17"/>
      <c r="X75" s="17"/>
      <c r="Y75" s="17"/>
      <c r="Z75" s="4"/>
      <c r="AA75" s="5"/>
      <c r="AB75" s="3"/>
      <c r="AC75" s="6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</row>
    <row r="76" customFormat="1" spans="2:48">
      <c r="B76" s="1"/>
      <c r="C76" s="1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3"/>
      <c r="P76" s="3"/>
      <c r="Q76" s="3"/>
      <c r="R76" s="3"/>
      <c r="S76" s="3"/>
      <c r="T76" s="3"/>
      <c r="U76" s="4"/>
      <c r="V76" s="17"/>
      <c r="W76" s="17"/>
      <c r="X76" s="17"/>
      <c r="Y76" s="17"/>
      <c r="Z76" s="4"/>
      <c r="AA76" s="5"/>
      <c r="AB76" s="3"/>
      <c r="AC76" s="6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</row>
    <row r="77" customFormat="1" spans="2:48">
      <c r="B77" s="1"/>
      <c r="C77" s="1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3"/>
      <c r="P77" s="3"/>
      <c r="Q77" s="3"/>
      <c r="R77" s="3"/>
      <c r="S77" s="3"/>
      <c r="T77" s="3"/>
      <c r="U77" s="4"/>
      <c r="V77" s="17"/>
      <c r="W77" s="17"/>
      <c r="X77" s="17"/>
      <c r="Y77" s="17"/>
      <c r="Z77" s="4"/>
      <c r="AA77" s="5"/>
      <c r="AB77" s="3"/>
      <c r="AC77" s="6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</row>
    <row r="78" customFormat="1" spans="2:48">
      <c r="B78" s="1"/>
      <c r="C78" s="1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3"/>
      <c r="P78" s="3"/>
      <c r="Q78" s="3"/>
      <c r="R78" s="3"/>
      <c r="S78" s="3"/>
      <c r="T78" s="3"/>
      <c r="U78" s="4"/>
      <c r="V78" s="17"/>
      <c r="W78" s="17"/>
      <c r="X78" s="17"/>
      <c r="Y78" s="17"/>
      <c r="Z78" s="4"/>
      <c r="AA78" s="5"/>
      <c r="AB78" s="3"/>
      <c r="AC78" s="6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</row>
    <row r="79" customFormat="1" spans="2:48">
      <c r="B79" s="1"/>
      <c r="C79" s="1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3"/>
      <c r="P79" s="3"/>
      <c r="Q79" s="3"/>
      <c r="R79" s="3"/>
      <c r="S79" s="3"/>
      <c r="T79" s="3"/>
      <c r="U79" s="4"/>
      <c r="V79" s="17"/>
      <c r="W79" s="17"/>
      <c r="X79" s="17"/>
      <c r="Y79" s="17"/>
      <c r="Z79" s="4"/>
      <c r="AA79" s="5"/>
      <c r="AB79" s="3"/>
      <c r="AC79" s="6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</row>
    <row r="80" customFormat="1" spans="2:48">
      <c r="B80" s="1"/>
      <c r="C80" s="1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3"/>
      <c r="P80" s="3"/>
      <c r="Q80" s="3"/>
      <c r="R80" s="3"/>
      <c r="S80" s="3"/>
      <c r="T80" s="3"/>
      <c r="U80" s="4"/>
      <c r="V80" s="17"/>
      <c r="W80" s="17"/>
      <c r="X80" s="17"/>
      <c r="Y80" s="17"/>
      <c r="Z80" s="4"/>
      <c r="AA80" s="5"/>
      <c r="AB80" s="3"/>
      <c r="AC80" s="6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</row>
    <row r="81" customFormat="1" spans="2:48">
      <c r="B81" s="1"/>
      <c r="C81" s="1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3"/>
      <c r="P81" s="3"/>
      <c r="Q81" s="3"/>
      <c r="R81" s="3"/>
      <c r="S81" s="3"/>
      <c r="T81" s="3"/>
      <c r="U81" s="4"/>
      <c r="V81" s="17"/>
      <c r="W81" s="17"/>
      <c r="X81" s="17"/>
      <c r="Y81" s="17"/>
      <c r="Z81" s="4"/>
      <c r="AA81" s="5"/>
      <c r="AB81" s="3"/>
      <c r="AC81" s="6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</row>
    <row r="82" customFormat="1" spans="2:48">
      <c r="B82" s="1"/>
      <c r="C82" s="1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3"/>
      <c r="P82" s="3"/>
      <c r="Q82" s="3"/>
      <c r="R82" s="3"/>
      <c r="S82" s="3"/>
      <c r="T82" s="3"/>
      <c r="U82" s="4"/>
      <c r="V82" s="17"/>
      <c r="W82" s="17"/>
      <c r="X82" s="17"/>
      <c r="Y82" s="17"/>
      <c r="Z82" s="4"/>
      <c r="AA82" s="5"/>
      <c r="AB82" s="3"/>
      <c r="AC82" s="6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</row>
    <row r="83" customFormat="1" spans="2:48">
      <c r="B83" s="1"/>
      <c r="C83" s="1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3"/>
      <c r="P83" s="3"/>
      <c r="Q83" s="3"/>
      <c r="R83" s="3"/>
      <c r="S83" s="3"/>
      <c r="T83" s="3"/>
      <c r="U83" s="4"/>
      <c r="V83" s="17"/>
      <c r="W83" s="17"/>
      <c r="X83" s="17"/>
      <c r="Y83" s="17"/>
      <c r="Z83" s="4"/>
      <c r="AA83" s="5"/>
      <c r="AB83" s="3"/>
      <c r="AC83" s="6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</row>
    <row r="84" customFormat="1" spans="2:48">
      <c r="B84" s="1"/>
      <c r="C84" s="1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3"/>
      <c r="P84" s="3"/>
      <c r="Q84" s="3"/>
      <c r="R84" s="3"/>
      <c r="S84" s="3"/>
      <c r="T84" s="3"/>
      <c r="U84" s="4"/>
      <c r="V84" s="17"/>
      <c r="W84" s="17"/>
      <c r="X84" s="17"/>
      <c r="Y84" s="17"/>
      <c r="Z84" s="4"/>
      <c r="AA84" s="5"/>
      <c r="AB84" s="3"/>
      <c r="AC84" s="6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</row>
    <row r="85" customFormat="1" spans="2:48">
      <c r="B85" s="1"/>
      <c r="C85" s="1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3"/>
      <c r="P85" s="3"/>
      <c r="Q85" s="3"/>
      <c r="R85" s="3"/>
      <c r="S85" s="3"/>
      <c r="T85" s="3"/>
      <c r="U85" s="4"/>
      <c r="V85" s="17"/>
      <c r="W85" s="17"/>
      <c r="X85" s="17"/>
      <c r="Y85" s="17"/>
      <c r="Z85" s="4"/>
      <c r="AA85" s="5"/>
      <c r="AB85" s="3"/>
      <c r="AC85" s="6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</row>
    <row r="86" customFormat="1" spans="2:48">
      <c r="B86" s="1"/>
      <c r="C86" s="1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3"/>
      <c r="P86" s="3"/>
      <c r="Q86" s="3"/>
      <c r="R86" s="3"/>
      <c r="S86" s="3"/>
      <c r="T86" s="3"/>
      <c r="U86" s="4"/>
      <c r="V86" s="17"/>
      <c r="W86" s="17"/>
      <c r="X86" s="17"/>
      <c r="Y86" s="17"/>
      <c r="Z86" s="4"/>
      <c r="AA86" s="5"/>
      <c r="AB86" s="3"/>
      <c r="AC86" s="6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</row>
    <row r="87" customFormat="1" spans="2:48">
      <c r="B87" s="1"/>
      <c r="C87" s="1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3"/>
      <c r="P87" s="3"/>
      <c r="Q87" s="3"/>
      <c r="R87" s="3"/>
      <c r="S87" s="3"/>
      <c r="T87" s="3"/>
      <c r="U87" s="4"/>
      <c r="V87" s="17"/>
      <c r="W87" s="17"/>
      <c r="X87" s="17"/>
      <c r="Y87" s="17"/>
      <c r="Z87" s="4"/>
      <c r="AA87" s="5"/>
      <c r="AB87" s="3"/>
      <c r="AC87" s="6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</row>
    <row r="88" customFormat="1" spans="2:48">
      <c r="B88" s="1"/>
      <c r="C88" s="1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3"/>
      <c r="P88" s="3"/>
      <c r="Q88" s="3"/>
      <c r="R88" s="3"/>
      <c r="S88" s="3"/>
      <c r="T88" s="3"/>
      <c r="U88" s="4"/>
      <c r="V88" s="17"/>
      <c r="W88" s="17"/>
      <c r="X88" s="17"/>
      <c r="Y88" s="17"/>
      <c r="Z88" s="4"/>
      <c r="AA88" s="5"/>
      <c r="AB88" s="3"/>
      <c r="AC88" s="6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</row>
    <row r="89" customFormat="1" spans="2:48">
      <c r="B89" s="1"/>
      <c r="C89" s="1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3"/>
      <c r="P89" s="3"/>
      <c r="Q89" s="3"/>
      <c r="R89" s="3"/>
      <c r="S89" s="3"/>
      <c r="T89" s="3"/>
      <c r="U89" s="4"/>
      <c r="V89" s="17"/>
      <c r="W89" s="17"/>
      <c r="X89" s="17"/>
      <c r="Y89" s="17"/>
      <c r="Z89" s="4"/>
      <c r="AA89" s="5"/>
      <c r="AB89" s="3"/>
      <c r="AC89" s="6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</row>
    <row r="90" customFormat="1" spans="2:48">
      <c r="B90" s="1"/>
      <c r="C90" s="1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3"/>
      <c r="P90" s="3"/>
      <c r="Q90" s="3"/>
      <c r="R90" s="3"/>
      <c r="S90" s="3"/>
      <c r="T90" s="3"/>
      <c r="U90" s="4"/>
      <c r="V90" s="17"/>
      <c r="W90" s="17"/>
      <c r="X90" s="17"/>
      <c r="Y90" s="17"/>
      <c r="Z90" s="4"/>
      <c r="AA90" s="5"/>
      <c r="AB90" s="3"/>
      <c r="AC90" s="6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</row>
    <row r="91" customFormat="1" spans="2:48">
      <c r="B91" s="1"/>
      <c r="C91" s="1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3"/>
      <c r="P91" s="3"/>
      <c r="Q91" s="3"/>
      <c r="R91" s="3"/>
      <c r="S91" s="3"/>
      <c r="T91" s="3"/>
      <c r="U91" s="4"/>
      <c r="V91" s="17"/>
      <c r="W91" s="17"/>
      <c r="X91" s="17"/>
      <c r="Y91" s="17"/>
      <c r="Z91" s="4"/>
      <c r="AA91" s="5"/>
      <c r="AB91" s="3"/>
      <c r="AC91" s="6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</row>
    <row r="92" customFormat="1" spans="2:48">
      <c r="B92" s="1"/>
      <c r="C92" s="1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3"/>
      <c r="P92" s="3"/>
      <c r="Q92" s="3"/>
      <c r="R92" s="3"/>
      <c r="S92" s="3"/>
      <c r="T92" s="3"/>
      <c r="U92" s="4"/>
      <c r="V92" s="17"/>
      <c r="W92" s="17"/>
      <c r="X92" s="17"/>
      <c r="Y92" s="17"/>
      <c r="Z92" s="4"/>
      <c r="AA92" s="5"/>
      <c r="AB92" s="3"/>
      <c r="AC92" s="6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</row>
    <row r="93" customFormat="1" spans="2:48">
      <c r="B93" s="1"/>
      <c r="C93" s="1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3"/>
      <c r="P93" s="3"/>
      <c r="Q93" s="3"/>
      <c r="R93" s="3"/>
      <c r="S93" s="3"/>
      <c r="T93" s="3"/>
      <c r="U93" s="4"/>
      <c r="V93" s="17"/>
      <c r="W93" s="17"/>
      <c r="X93" s="17"/>
      <c r="Y93" s="17"/>
      <c r="Z93" s="4"/>
      <c r="AA93" s="5"/>
      <c r="AB93" s="3"/>
      <c r="AC93" s="6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</row>
    <row r="94" customFormat="1" spans="2:48">
      <c r="B94" s="1"/>
      <c r="C94" s="1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3"/>
      <c r="P94" s="3"/>
      <c r="Q94" s="3"/>
      <c r="R94" s="3"/>
      <c r="S94" s="3"/>
      <c r="T94" s="3"/>
      <c r="U94" s="4"/>
      <c r="V94" s="17"/>
      <c r="W94" s="17"/>
      <c r="X94" s="17"/>
      <c r="Y94" s="17"/>
      <c r="Z94" s="4"/>
      <c r="AA94" s="5"/>
      <c r="AB94" s="3"/>
      <c r="AC94" s="6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</row>
    <row r="95" customFormat="1" spans="2:48">
      <c r="B95" s="1"/>
      <c r="C95" s="1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3"/>
      <c r="P95" s="3"/>
      <c r="Q95" s="3"/>
      <c r="R95" s="3"/>
      <c r="S95" s="3"/>
      <c r="T95" s="3"/>
      <c r="U95" s="4"/>
      <c r="V95" s="17"/>
      <c r="W95" s="17"/>
      <c r="X95" s="17"/>
      <c r="Y95" s="17"/>
      <c r="Z95" s="4"/>
      <c r="AA95" s="5"/>
      <c r="AB95" s="3"/>
      <c r="AC95" s="6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</row>
    <row r="96" customFormat="1" spans="2:48">
      <c r="B96" s="1"/>
      <c r="C96" s="1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3"/>
      <c r="P96" s="3"/>
      <c r="Q96" s="3"/>
      <c r="R96" s="3"/>
      <c r="S96" s="3"/>
      <c r="T96" s="3"/>
      <c r="U96" s="4"/>
      <c r="V96" s="17"/>
      <c r="W96" s="17"/>
      <c r="X96" s="17"/>
      <c r="Y96" s="17"/>
      <c r="Z96" s="4"/>
      <c r="AA96" s="5"/>
      <c r="AB96" s="3"/>
      <c r="AC96" s="6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</row>
    <row r="97" customFormat="1" spans="2:48">
      <c r="B97" s="1"/>
      <c r="C97" s="1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3"/>
      <c r="P97" s="3"/>
      <c r="Q97" s="3"/>
      <c r="R97" s="3"/>
      <c r="S97" s="3"/>
      <c r="T97" s="3"/>
      <c r="U97" s="4"/>
      <c r="V97" s="17"/>
      <c r="W97" s="17"/>
      <c r="X97" s="17"/>
      <c r="Y97" s="17"/>
      <c r="Z97" s="4"/>
      <c r="AA97" s="5"/>
      <c r="AB97" s="3"/>
      <c r="AC97" s="6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</row>
    <row r="98" customFormat="1" spans="2:48">
      <c r="B98" s="1"/>
      <c r="C98" s="1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3"/>
      <c r="P98" s="3"/>
      <c r="Q98" s="3"/>
      <c r="R98" s="3"/>
      <c r="S98" s="3"/>
      <c r="T98" s="3"/>
      <c r="U98" s="4"/>
      <c r="V98" s="17"/>
      <c r="W98" s="17"/>
      <c r="X98" s="17"/>
      <c r="Y98" s="17"/>
      <c r="Z98" s="4"/>
      <c r="AA98" s="5"/>
      <c r="AB98" s="3"/>
      <c r="AC98" s="6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</row>
    <row r="99" customFormat="1" spans="2:48">
      <c r="B99" s="1"/>
      <c r="C99" s="1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3"/>
      <c r="P99" s="3"/>
      <c r="Q99" s="3"/>
      <c r="R99" s="3"/>
      <c r="S99" s="3"/>
      <c r="T99" s="3"/>
      <c r="U99" s="4"/>
      <c r="V99" s="17"/>
      <c r="W99" s="17"/>
      <c r="X99" s="17"/>
      <c r="Y99" s="17"/>
      <c r="Z99" s="4"/>
      <c r="AA99" s="5"/>
      <c r="AB99" s="3"/>
      <c r="AC99" s="6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</row>
    <row r="100" customFormat="1" spans="2:48">
      <c r="B100" s="1"/>
      <c r="C100" s="1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3"/>
      <c r="P100" s="3"/>
      <c r="Q100" s="3"/>
      <c r="R100" s="3"/>
      <c r="S100" s="3"/>
      <c r="T100" s="3"/>
      <c r="U100" s="4"/>
      <c r="V100" s="17"/>
      <c r="W100" s="17"/>
      <c r="X100" s="17"/>
      <c r="Y100" s="17"/>
      <c r="Z100" s="4"/>
      <c r="AA100" s="5"/>
      <c r="AB100" s="3"/>
      <c r="AC100" s="6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</row>
    <row r="101" customFormat="1" spans="2:48">
      <c r="B101" s="1"/>
      <c r="C101" s="1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3"/>
      <c r="P101" s="3"/>
      <c r="Q101" s="3"/>
      <c r="R101" s="3"/>
      <c r="S101" s="3"/>
      <c r="T101" s="3"/>
      <c r="U101" s="4"/>
      <c r="V101" s="17"/>
      <c r="W101" s="17"/>
      <c r="X101" s="17"/>
      <c r="Y101" s="17"/>
      <c r="Z101" s="4"/>
      <c r="AA101" s="5"/>
      <c r="AB101" s="3"/>
      <c r="AC101" s="6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</row>
    <row r="102" customFormat="1" spans="2:48">
      <c r="B102" s="1"/>
      <c r="C102" s="1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3"/>
      <c r="P102" s="3"/>
      <c r="Q102" s="3"/>
      <c r="R102" s="3"/>
      <c r="S102" s="3"/>
      <c r="T102" s="3"/>
      <c r="U102" s="4"/>
      <c r="V102" s="17"/>
      <c r="W102" s="17"/>
      <c r="X102" s="17"/>
      <c r="Y102" s="17"/>
      <c r="Z102" s="4"/>
      <c r="AA102" s="5"/>
      <c r="AB102" s="3"/>
      <c r="AC102" s="6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</row>
    <row r="103" customFormat="1" spans="2:48">
      <c r="B103" s="1"/>
      <c r="C103" s="1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4"/>
      <c r="V103" s="17"/>
      <c r="W103" s="17"/>
      <c r="X103" s="17"/>
      <c r="Y103" s="17"/>
      <c r="Z103" s="4"/>
      <c r="AA103" s="5"/>
      <c r="AB103" s="3"/>
      <c r="AC103" s="6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</row>
    <row r="104" customFormat="1" spans="2:48">
      <c r="B104" s="1"/>
      <c r="C104" s="1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3"/>
      <c r="P104" s="3"/>
      <c r="Q104" s="3"/>
      <c r="R104" s="3"/>
      <c r="S104" s="3"/>
      <c r="T104" s="3"/>
      <c r="U104" s="4"/>
      <c r="V104" s="17"/>
      <c r="W104" s="17"/>
      <c r="X104" s="17"/>
      <c r="Y104" s="17"/>
      <c r="Z104" s="4"/>
      <c r="AA104" s="5"/>
      <c r="AB104" s="3"/>
      <c r="AC104" s="6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</row>
    <row r="105" customFormat="1" spans="2:48">
      <c r="B105" s="1"/>
      <c r="C105" s="1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3"/>
      <c r="P105" s="3"/>
      <c r="Q105" s="3"/>
      <c r="R105" s="3"/>
      <c r="S105" s="3"/>
      <c r="T105" s="3"/>
      <c r="U105" s="4"/>
      <c r="V105" s="17"/>
      <c r="W105" s="17"/>
      <c r="X105" s="17"/>
      <c r="Y105" s="17"/>
      <c r="Z105" s="4"/>
      <c r="AA105" s="5"/>
      <c r="AB105" s="3"/>
      <c r="AC105" s="6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</row>
    <row r="106" customFormat="1" spans="2:48">
      <c r="B106" s="1"/>
      <c r="C106" s="1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3"/>
      <c r="P106" s="3"/>
      <c r="Q106" s="3"/>
      <c r="R106" s="3"/>
      <c r="S106" s="3"/>
      <c r="T106" s="3"/>
      <c r="U106" s="4"/>
      <c r="V106" s="17"/>
      <c r="W106" s="17"/>
      <c r="X106" s="17"/>
      <c r="Y106" s="17"/>
      <c r="Z106" s="4"/>
      <c r="AA106" s="5"/>
      <c r="AB106" s="3"/>
      <c r="AC106" s="6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</row>
    <row r="107" customFormat="1" spans="2:48">
      <c r="B107" s="1"/>
      <c r="C107" s="1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3"/>
      <c r="P107" s="3"/>
      <c r="Q107" s="3"/>
      <c r="R107" s="3"/>
      <c r="S107" s="3"/>
      <c r="T107" s="3"/>
      <c r="U107" s="4"/>
      <c r="V107" s="17"/>
      <c r="W107" s="17"/>
      <c r="X107" s="17"/>
      <c r="Y107" s="17"/>
      <c r="Z107" s="4"/>
      <c r="AA107" s="5"/>
      <c r="AB107" s="3"/>
      <c r="AC107" s="6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</row>
    <row r="108" customFormat="1" spans="2:48">
      <c r="B108" s="1"/>
      <c r="C108" s="1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3"/>
      <c r="P108" s="3"/>
      <c r="Q108" s="3"/>
      <c r="R108" s="3"/>
      <c r="S108" s="3"/>
      <c r="T108" s="3"/>
      <c r="U108" s="4"/>
      <c r="V108" s="17"/>
      <c r="W108" s="17"/>
      <c r="X108" s="17"/>
      <c r="Y108" s="17"/>
      <c r="Z108" s="4"/>
      <c r="AA108" s="5"/>
      <c r="AB108" s="3"/>
      <c r="AC108" s="6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</row>
    <row r="109" customFormat="1" spans="2:48">
      <c r="B109" s="1"/>
      <c r="C109" s="1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3"/>
      <c r="P109" s="3"/>
      <c r="Q109" s="3"/>
      <c r="R109" s="3"/>
      <c r="S109" s="3"/>
      <c r="T109" s="3"/>
      <c r="U109" s="4"/>
      <c r="V109" s="17"/>
      <c r="W109" s="17"/>
      <c r="X109" s="17"/>
      <c r="Y109" s="17"/>
      <c r="Z109" s="4"/>
      <c r="AA109" s="5"/>
      <c r="AB109" s="3"/>
      <c r="AC109" s="6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</row>
    <row r="110" customFormat="1" spans="2:48">
      <c r="B110" s="1"/>
      <c r="C110" s="1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3"/>
      <c r="P110" s="3"/>
      <c r="Q110" s="3"/>
      <c r="R110" s="3"/>
      <c r="S110" s="3"/>
      <c r="T110" s="3"/>
      <c r="U110" s="4"/>
      <c r="V110" s="17"/>
      <c r="W110" s="17"/>
      <c r="X110" s="17"/>
      <c r="Y110" s="17"/>
      <c r="Z110" s="4"/>
      <c r="AA110" s="5"/>
      <c r="AB110" s="3"/>
      <c r="AC110" s="6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</row>
    <row r="111" customFormat="1" spans="2:48">
      <c r="B111" s="1"/>
      <c r="C111" s="1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3"/>
      <c r="P111" s="3"/>
      <c r="Q111" s="3"/>
      <c r="R111" s="3"/>
      <c r="S111" s="3"/>
      <c r="T111" s="3"/>
      <c r="U111" s="4"/>
      <c r="V111" s="17"/>
      <c r="W111" s="17"/>
      <c r="X111" s="17"/>
      <c r="Y111" s="17"/>
      <c r="Z111" s="4"/>
      <c r="AA111" s="5"/>
      <c r="AB111" s="3"/>
      <c r="AC111" s="6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</row>
    <row r="112" customFormat="1" spans="2:48">
      <c r="B112" s="1"/>
      <c r="C112" s="1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3"/>
      <c r="P112" s="3"/>
      <c r="Q112" s="3"/>
      <c r="R112" s="3"/>
      <c r="S112" s="3"/>
      <c r="T112" s="3"/>
      <c r="U112" s="4"/>
      <c r="V112" s="17"/>
      <c r="W112" s="17"/>
      <c r="X112" s="17"/>
      <c r="Y112" s="17"/>
      <c r="Z112" s="4"/>
      <c r="AA112" s="5"/>
      <c r="AB112" s="3"/>
      <c r="AC112" s="6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</row>
    <row r="113" customFormat="1" spans="2:48">
      <c r="B113" s="1"/>
      <c r="C113" s="1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3"/>
      <c r="P113" s="3"/>
      <c r="Q113" s="3"/>
      <c r="R113" s="3"/>
      <c r="S113" s="3"/>
      <c r="T113" s="3"/>
      <c r="U113" s="4"/>
      <c r="V113" s="17"/>
      <c r="W113" s="17"/>
      <c r="X113" s="17"/>
      <c r="Y113" s="17"/>
      <c r="Z113" s="4"/>
      <c r="AA113" s="5"/>
      <c r="AB113" s="3"/>
      <c r="AC113" s="6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</row>
    <row r="114" customFormat="1" spans="2:48">
      <c r="B114" s="1"/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3"/>
      <c r="P114" s="3"/>
      <c r="Q114" s="3"/>
      <c r="R114" s="3"/>
      <c r="S114" s="3"/>
      <c r="T114" s="3"/>
      <c r="U114" s="4"/>
      <c r="V114" s="17"/>
      <c r="W114" s="17"/>
      <c r="X114" s="17"/>
      <c r="Y114" s="17"/>
      <c r="Z114" s="4"/>
      <c r="AA114" s="5"/>
      <c r="AB114" s="3"/>
      <c r="AC114" s="6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</row>
    <row r="115" customFormat="1" spans="2:48">
      <c r="B115" s="1"/>
      <c r="C115" s="1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3"/>
      <c r="P115" s="3"/>
      <c r="Q115" s="3"/>
      <c r="R115" s="3"/>
      <c r="S115" s="3"/>
      <c r="T115" s="3"/>
      <c r="U115" s="4"/>
      <c r="V115" s="17"/>
      <c r="W115" s="17"/>
      <c r="X115" s="17"/>
      <c r="Y115" s="17"/>
      <c r="Z115" s="4"/>
      <c r="AA115" s="5"/>
      <c r="AB115" s="3"/>
      <c r="AC115" s="6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</row>
    <row r="116" customFormat="1" spans="2:48">
      <c r="B116" s="1"/>
      <c r="C116" s="1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3"/>
      <c r="P116" s="3"/>
      <c r="Q116" s="3"/>
      <c r="R116" s="3"/>
      <c r="S116" s="3"/>
      <c r="T116" s="3"/>
      <c r="U116" s="4"/>
      <c r="V116" s="17"/>
      <c r="W116" s="17"/>
      <c r="X116" s="17"/>
      <c r="Y116" s="17"/>
      <c r="Z116" s="4"/>
      <c r="AA116" s="5"/>
      <c r="AB116" s="3"/>
      <c r="AC116" s="6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</row>
    <row r="117" customFormat="1" spans="2:48">
      <c r="B117" s="1"/>
      <c r="C117" s="1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3"/>
      <c r="P117" s="3"/>
      <c r="Q117" s="3"/>
      <c r="R117" s="3"/>
      <c r="S117" s="3"/>
      <c r="T117" s="3"/>
      <c r="U117" s="4"/>
      <c r="V117" s="17"/>
      <c r="W117" s="17"/>
      <c r="X117" s="17"/>
      <c r="Y117" s="17"/>
      <c r="Z117" s="4"/>
      <c r="AA117" s="5"/>
      <c r="AB117" s="3"/>
      <c r="AC117" s="6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</row>
    <row r="118" customFormat="1" spans="2:48">
      <c r="B118" s="1"/>
      <c r="C118" s="1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3"/>
      <c r="P118" s="3"/>
      <c r="Q118" s="3"/>
      <c r="R118" s="3"/>
      <c r="S118" s="3"/>
      <c r="T118" s="3"/>
      <c r="U118" s="4"/>
      <c r="V118" s="17"/>
      <c r="W118" s="17"/>
      <c r="X118" s="17"/>
      <c r="Y118" s="17"/>
      <c r="Z118" s="4"/>
      <c r="AA118" s="5"/>
      <c r="AB118" s="3"/>
      <c r="AC118" s="6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</row>
    <row r="119" customFormat="1" spans="2:48">
      <c r="B119" s="1"/>
      <c r="C119" s="1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3"/>
      <c r="P119" s="3"/>
      <c r="Q119" s="3"/>
      <c r="R119" s="3"/>
      <c r="S119" s="3"/>
      <c r="T119" s="3"/>
      <c r="U119" s="4"/>
      <c r="V119" s="17"/>
      <c r="W119" s="17"/>
      <c r="X119" s="17"/>
      <c r="Y119" s="17"/>
      <c r="Z119" s="4"/>
      <c r="AA119" s="5"/>
      <c r="AB119" s="3"/>
      <c r="AC119" s="6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</row>
    <row r="120" customFormat="1" spans="2:48">
      <c r="B120" s="1"/>
      <c r="C120" s="1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3"/>
      <c r="P120" s="3"/>
      <c r="Q120" s="3"/>
      <c r="R120" s="3"/>
      <c r="S120" s="3"/>
      <c r="T120" s="3"/>
      <c r="U120" s="4"/>
      <c r="V120" s="17"/>
      <c r="W120" s="17"/>
      <c r="X120" s="17"/>
      <c r="Y120" s="17"/>
      <c r="Z120" s="4"/>
      <c r="AA120" s="5"/>
      <c r="AB120" s="3"/>
      <c r="AC120" s="6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</row>
    <row r="121" customFormat="1" spans="2:48">
      <c r="B121" s="1"/>
      <c r="C121" s="1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3"/>
      <c r="P121" s="3"/>
      <c r="Q121" s="3"/>
      <c r="R121" s="3"/>
      <c r="S121" s="3"/>
      <c r="T121" s="3"/>
      <c r="U121" s="4"/>
      <c r="V121" s="17"/>
      <c r="W121" s="17"/>
      <c r="X121" s="17"/>
      <c r="Y121" s="17"/>
      <c r="Z121" s="4"/>
      <c r="AA121" s="5"/>
      <c r="AB121" s="3"/>
      <c r="AC121" s="6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</row>
    <row r="122" customFormat="1" spans="2:48">
      <c r="B122" s="1"/>
      <c r="C122" s="1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3"/>
      <c r="P122" s="3"/>
      <c r="Q122" s="3"/>
      <c r="R122" s="3"/>
      <c r="S122" s="3"/>
      <c r="T122" s="3"/>
      <c r="U122" s="4"/>
      <c r="V122" s="17"/>
      <c r="W122" s="17"/>
      <c r="X122" s="17"/>
      <c r="Y122" s="17"/>
      <c r="Z122" s="4"/>
      <c r="AA122" s="5"/>
      <c r="AB122" s="3"/>
      <c r="AC122" s="6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</row>
    <row r="123" customFormat="1" spans="2:48">
      <c r="B123" s="1"/>
      <c r="C123" s="1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3"/>
      <c r="P123" s="3"/>
      <c r="Q123" s="3"/>
      <c r="R123" s="3"/>
      <c r="S123" s="3"/>
      <c r="T123" s="3"/>
      <c r="U123" s="4"/>
      <c r="V123" s="17"/>
      <c r="W123" s="17"/>
      <c r="X123" s="17"/>
      <c r="Y123" s="17"/>
      <c r="Z123" s="4"/>
      <c r="AA123" s="5"/>
      <c r="AB123" s="3"/>
      <c r="AC123" s="6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</row>
    <row r="124" customFormat="1" spans="2:48">
      <c r="B124" s="1"/>
      <c r="C124" s="1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3"/>
      <c r="P124" s="3"/>
      <c r="Q124" s="3"/>
      <c r="R124" s="3"/>
      <c r="S124" s="3"/>
      <c r="T124" s="3"/>
      <c r="U124" s="4"/>
      <c r="V124" s="17"/>
      <c r="W124" s="17"/>
      <c r="X124" s="17"/>
      <c r="Y124" s="17"/>
      <c r="Z124" s="4"/>
      <c r="AA124" s="5"/>
      <c r="AB124" s="3"/>
      <c r="AC124" s="6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</row>
    <row r="125" customFormat="1" spans="2:48">
      <c r="B125" s="1"/>
      <c r="C125" s="1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3"/>
      <c r="P125" s="3"/>
      <c r="Q125" s="3"/>
      <c r="R125" s="3"/>
      <c r="S125" s="3"/>
      <c r="T125" s="3"/>
      <c r="U125" s="4"/>
      <c r="V125" s="17"/>
      <c r="W125" s="17"/>
      <c r="X125" s="17"/>
      <c r="Y125" s="17"/>
      <c r="Z125" s="4"/>
      <c r="AA125" s="5"/>
      <c r="AB125" s="3"/>
      <c r="AC125" s="6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</row>
    <row r="126" customFormat="1" spans="2:48">
      <c r="B126" s="1"/>
      <c r="C126" s="1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3"/>
      <c r="P126" s="3"/>
      <c r="Q126" s="3"/>
      <c r="R126" s="3"/>
      <c r="S126" s="3"/>
      <c r="T126" s="3"/>
      <c r="U126" s="4"/>
      <c r="V126" s="17"/>
      <c r="W126" s="17"/>
      <c r="X126" s="17"/>
      <c r="Y126" s="17"/>
      <c r="Z126" s="4"/>
      <c r="AA126" s="5"/>
      <c r="AB126" s="3"/>
      <c r="AC126" s="6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</row>
    <row r="127" customFormat="1" spans="2:48">
      <c r="B127" s="1"/>
      <c r="C127" s="1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3"/>
      <c r="P127" s="3"/>
      <c r="Q127" s="3"/>
      <c r="R127" s="3"/>
      <c r="S127" s="3"/>
      <c r="T127" s="3"/>
      <c r="U127" s="4"/>
      <c r="V127" s="17"/>
      <c r="W127" s="17"/>
      <c r="X127" s="17"/>
      <c r="Y127" s="17"/>
      <c r="Z127" s="4"/>
      <c r="AA127" s="5"/>
      <c r="AB127" s="3"/>
      <c r="AC127" s="6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</row>
    <row r="128" customFormat="1" spans="2:48">
      <c r="B128" s="1"/>
      <c r="C128" s="1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3"/>
      <c r="P128" s="3"/>
      <c r="Q128" s="3"/>
      <c r="R128" s="3"/>
      <c r="S128" s="3"/>
      <c r="T128" s="3"/>
      <c r="U128" s="4"/>
      <c r="V128" s="17"/>
      <c r="W128" s="17"/>
      <c r="X128" s="17"/>
      <c r="Y128" s="17"/>
      <c r="Z128" s="4"/>
      <c r="AA128" s="5"/>
      <c r="AB128" s="3"/>
      <c r="AC128" s="6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</row>
    <row r="129" customFormat="1" spans="2:48">
      <c r="B129" s="1"/>
      <c r="C129" s="1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3"/>
      <c r="P129" s="3"/>
      <c r="Q129" s="3"/>
      <c r="R129" s="3"/>
      <c r="S129" s="3"/>
      <c r="T129" s="3"/>
      <c r="U129" s="4"/>
      <c r="V129" s="17"/>
      <c r="W129" s="17"/>
      <c r="X129" s="17"/>
      <c r="Y129" s="17"/>
      <c r="Z129" s="4"/>
      <c r="AA129" s="5"/>
      <c r="AB129" s="3"/>
      <c r="AC129" s="6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</row>
    <row r="130" customFormat="1" spans="2:48">
      <c r="B130" s="1"/>
      <c r="C130" s="1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3"/>
      <c r="P130" s="3"/>
      <c r="Q130" s="3"/>
      <c r="R130" s="3"/>
      <c r="S130" s="3"/>
      <c r="T130" s="3"/>
      <c r="U130" s="4"/>
      <c r="V130" s="17"/>
      <c r="W130" s="17"/>
      <c r="X130" s="17"/>
      <c r="Y130" s="17"/>
      <c r="Z130" s="4"/>
      <c r="AA130" s="5"/>
      <c r="AB130" s="3"/>
      <c r="AC130" s="6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</row>
    <row r="131" customFormat="1" spans="2:48">
      <c r="B131" s="1"/>
      <c r="C131" s="1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3"/>
      <c r="P131" s="3"/>
      <c r="Q131" s="3"/>
      <c r="R131" s="3"/>
      <c r="S131" s="3"/>
      <c r="T131" s="3"/>
      <c r="U131" s="4"/>
      <c r="V131" s="17"/>
      <c r="W131" s="17"/>
      <c r="X131" s="17"/>
      <c r="Y131" s="17"/>
      <c r="Z131" s="4"/>
      <c r="AA131" s="5"/>
      <c r="AB131" s="3"/>
      <c r="AC131" s="6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</row>
    <row r="132" customFormat="1" spans="2:48">
      <c r="B132" s="1"/>
      <c r="C132" s="1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3"/>
      <c r="P132" s="3"/>
      <c r="Q132" s="3"/>
      <c r="R132" s="3"/>
      <c r="S132" s="3"/>
      <c r="T132" s="3"/>
      <c r="U132" s="4"/>
      <c r="V132" s="17"/>
      <c r="W132" s="17"/>
      <c r="X132" s="17"/>
      <c r="Y132" s="17"/>
      <c r="Z132" s="4"/>
      <c r="AA132" s="5"/>
      <c r="AB132" s="3"/>
      <c r="AC132" s="6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</row>
    <row r="133" customFormat="1" spans="2:48">
      <c r="B133" s="1"/>
      <c r="C133" s="1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3"/>
      <c r="P133" s="3"/>
      <c r="Q133" s="3"/>
      <c r="R133" s="3"/>
      <c r="S133" s="3"/>
      <c r="T133" s="3"/>
      <c r="U133" s="4"/>
      <c r="V133" s="17"/>
      <c r="W133" s="17"/>
      <c r="X133" s="17"/>
      <c r="Y133" s="17"/>
      <c r="Z133" s="4"/>
      <c r="AA133" s="5"/>
      <c r="AB133" s="3"/>
      <c r="AC133" s="6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</row>
    <row r="134" customFormat="1" spans="2:48">
      <c r="B134" s="1"/>
      <c r="C134" s="1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3"/>
      <c r="P134" s="3"/>
      <c r="Q134" s="3"/>
      <c r="R134" s="3"/>
      <c r="S134" s="3"/>
      <c r="T134" s="3"/>
      <c r="U134" s="4"/>
      <c r="V134" s="17"/>
      <c r="W134" s="17"/>
      <c r="X134" s="17"/>
      <c r="Y134" s="17"/>
      <c r="Z134" s="4"/>
      <c r="AA134" s="5"/>
      <c r="AB134" s="3"/>
      <c r="AC134" s="6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</row>
  </sheetData>
  <sortState ref="A2:AC134">
    <sortCondition ref="C2"/>
  </sortState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7"/>
  <sheetViews>
    <sheetView zoomScale="60" zoomScaleNormal="60" topLeftCell="A29" workbookViewId="0">
      <selection activeCell="Y2" sqref="Y2:Y52"/>
    </sheetView>
  </sheetViews>
  <sheetFormatPr defaultColWidth="8.88888888888889" defaultRowHeight="15.6"/>
  <cols>
    <col min="1" max="1" width="8.88888888888889" style="3"/>
    <col min="2" max="2" width="13.1111111111111" style="3"/>
    <col min="3" max="3" width="8.88888888888889" style="3"/>
    <col min="4" max="4" width="8.88888888888889" style="3" customWidth="1"/>
    <col min="5" max="5" width="23.1111111111111" style="3" customWidth="1"/>
    <col min="6" max="6" width="8.88888888888889" style="3" customWidth="1"/>
    <col min="7" max="7" width="15.6666666666667" style="3" customWidth="1"/>
    <col min="8" max="10" width="8.88888888888889" style="3" customWidth="1"/>
    <col min="11" max="11" width="15.6666666666667" style="3" customWidth="1"/>
    <col min="12" max="12" width="8.88888888888889" style="3" customWidth="1"/>
    <col min="13" max="13" width="32.3796296296296" style="3" customWidth="1"/>
    <col min="14" max="14" width="8.88888888888889" style="3"/>
    <col min="15" max="15" width="9.44444444444444" style="3"/>
    <col min="16" max="19" width="8.88888888888889" style="3"/>
    <col min="20" max="20" width="12.8888888888889" style="5"/>
    <col min="21" max="24" width="10.1111111111111" style="5" customWidth="1"/>
    <col min="25" max="25" width="9.44444444444444" style="3"/>
    <col min="26" max="26" width="12.8888888888889" style="5"/>
    <col min="27" max="27" width="8.88888888888889" style="3"/>
    <col min="28" max="28" width="8.66666666666667" style="6" customWidth="1"/>
    <col min="29" max="16384" width="8.88888888888889" style="1"/>
  </cols>
  <sheetData>
    <row r="1" s="1" customFormat="1" ht="62.4" spans="1:2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156</v>
      </c>
      <c r="T1" s="7" t="s">
        <v>157</v>
      </c>
      <c r="U1" s="7" t="s">
        <v>21</v>
      </c>
      <c r="V1" s="7" t="s">
        <v>22</v>
      </c>
      <c r="W1" s="7" t="s">
        <v>23</v>
      </c>
      <c r="X1" s="7" t="s">
        <v>24</v>
      </c>
      <c r="Y1" s="19" t="s">
        <v>158</v>
      </c>
      <c r="Z1" s="7" t="s">
        <v>26</v>
      </c>
      <c r="AA1" s="7" t="s">
        <v>27</v>
      </c>
      <c r="AB1" s="7" t="s">
        <v>28</v>
      </c>
    </row>
    <row r="2" s="2" customFormat="1" ht="30" customHeight="1" spans="1:28">
      <c r="A2" s="13">
        <v>1</v>
      </c>
      <c r="B2" s="14">
        <v>2023016981</v>
      </c>
      <c r="C2" s="13" t="s">
        <v>159</v>
      </c>
      <c r="D2" s="13" t="s">
        <v>43</v>
      </c>
      <c r="E2" s="13" t="s">
        <v>160</v>
      </c>
      <c r="F2" s="13" t="s">
        <v>33</v>
      </c>
      <c r="G2" s="13" t="s">
        <v>34</v>
      </c>
      <c r="H2" s="13" t="s">
        <v>35</v>
      </c>
      <c r="I2" s="13" t="s">
        <v>161</v>
      </c>
      <c r="J2" s="13" t="s">
        <v>162</v>
      </c>
      <c r="K2" s="13" t="s">
        <v>163</v>
      </c>
      <c r="L2" s="13" t="s">
        <v>39</v>
      </c>
      <c r="M2" s="13" t="s">
        <v>164</v>
      </c>
      <c r="N2" s="13">
        <v>50</v>
      </c>
      <c r="O2" s="15">
        <v>0.80952380952381</v>
      </c>
      <c r="P2" s="13">
        <v>0</v>
      </c>
      <c r="Q2" s="13" t="s">
        <v>41</v>
      </c>
      <c r="R2" s="16">
        <v>84.3891625615764</v>
      </c>
      <c r="S2" s="16">
        <v>3.43891625615764</v>
      </c>
      <c r="T2" s="15">
        <f t="shared" ref="T2:T56" si="0">RANK(S2,$S$2:$S$56,0)/55</f>
        <v>0.236363636363636</v>
      </c>
      <c r="U2" s="15">
        <f>RANK(R2,$R$2:$R$56,0)/95</f>
        <v>0.126315789473684</v>
      </c>
      <c r="V2" s="15">
        <f t="array" ref="V2:Y2">VLOOKUP(C2,[1]金融综测!B:N,{4,7,11,13},FALSE)</f>
        <v>0.3065</v>
      </c>
      <c r="W2" s="15">
        <v>0.1964</v>
      </c>
      <c r="X2" s="15">
        <v>0.145454545454545</v>
      </c>
      <c r="Y2" s="16">
        <v>83.1210321156511</v>
      </c>
      <c r="Z2" s="15">
        <f>RANK(Y2,$Y$2:$Y$56,0)/55</f>
        <v>0.163636363636364</v>
      </c>
      <c r="AA2" s="13" t="str">
        <f>VLOOKUP(C2,[1]学术专长!C:D,2,FALSE)</f>
        <v>0.8</v>
      </c>
      <c r="AB2" s="16">
        <f t="shared" ref="AB2:AB56" si="1">R2*0.8+Y2*0.1+AA2</f>
        <v>76.6234332608262</v>
      </c>
    </row>
    <row r="3" s="2" customFormat="1" ht="30" customHeight="1" spans="1:28">
      <c r="A3" s="13">
        <v>2</v>
      </c>
      <c r="B3" s="14">
        <v>2023016948</v>
      </c>
      <c r="C3" s="13" t="s">
        <v>165</v>
      </c>
      <c r="D3" s="13" t="s">
        <v>43</v>
      </c>
      <c r="E3" s="13" t="s">
        <v>166</v>
      </c>
      <c r="F3" s="13" t="s">
        <v>33</v>
      </c>
      <c r="G3" s="13" t="s">
        <v>34</v>
      </c>
      <c r="H3" s="13" t="s">
        <v>35</v>
      </c>
      <c r="I3" s="13" t="s">
        <v>161</v>
      </c>
      <c r="J3" s="13" t="s">
        <v>162</v>
      </c>
      <c r="K3" s="13" t="s">
        <v>167</v>
      </c>
      <c r="L3" s="13" t="s">
        <v>39</v>
      </c>
      <c r="M3" s="13" t="s">
        <v>164</v>
      </c>
      <c r="N3" s="13">
        <v>50</v>
      </c>
      <c r="O3" s="15">
        <v>0.357142857142857</v>
      </c>
      <c r="P3" s="13">
        <v>3</v>
      </c>
      <c r="Q3" s="13" t="s">
        <v>32</v>
      </c>
      <c r="R3" s="16">
        <v>70.4926108374384</v>
      </c>
      <c r="S3" s="16">
        <v>2.09261083743842</v>
      </c>
      <c r="T3" s="15">
        <f t="shared" si="0"/>
        <v>0.818181818181818</v>
      </c>
      <c r="U3" s="15">
        <f>RANK(R3,$R$2:$R$56,0)/95</f>
        <v>0.473684210526316</v>
      </c>
      <c r="V3" s="15">
        <f t="array" ref="V3:Y3">VLOOKUP(C3,[1]金融综测!B:N,{4,7,11,13},FALSE)</f>
        <v>0.9032</v>
      </c>
      <c r="W3" s="15">
        <v>0.7679</v>
      </c>
      <c r="X3" s="15">
        <v>0.763636363636364</v>
      </c>
      <c r="Y3" s="16">
        <v>71.0693885120042</v>
      </c>
      <c r="Z3" s="15">
        <f>RANK(Y3,$Y$2:$Y$56,0)/95</f>
        <v>0.452631578947368</v>
      </c>
      <c r="AA3" s="13"/>
      <c r="AB3" s="16">
        <f t="shared" si="1"/>
        <v>63.5010275211511</v>
      </c>
    </row>
    <row r="4" s="2" customFormat="1" ht="30" customHeight="1" spans="1:28">
      <c r="A4" s="13">
        <v>3</v>
      </c>
      <c r="B4" s="14">
        <v>2023016949</v>
      </c>
      <c r="C4" s="13" t="s">
        <v>168</v>
      </c>
      <c r="D4" s="13" t="s">
        <v>43</v>
      </c>
      <c r="E4" s="13" t="s">
        <v>169</v>
      </c>
      <c r="F4" s="13" t="s">
        <v>33</v>
      </c>
      <c r="G4" s="13" t="s">
        <v>34</v>
      </c>
      <c r="H4" s="13" t="s">
        <v>35</v>
      </c>
      <c r="I4" s="13" t="s">
        <v>161</v>
      </c>
      <c r="J4" s="13" t="s">
        <v>162</v>
      </c>
      <c r="K4" s="13" t="s">
        <v>167</v>
      </c>
      <c r="L4" s="13" t="s">
        <v>39</v>
      </c>
      <c r="M4" s="13" t="s">
        <v>164</v>
      </c>
      <c r="N4" s="13">
        <v>49</v>
      </c>
      <c r="O4" s="15">
        <v>0.585365853658537</v>
      </c>
      <c r="P4" s="13">
        <v>2</v>
      </c>
      <c r="Q4" s="13" t="s">
        <v>32</v>
      </c>
      <c r="R4" s="16">
        <v>78.1492537313433</v>
      </c>
      <c r="S4" s="16">
        <v>2.94925373134328</v>
      </c>
      <c r="T4" s="15">
        <f t="shared" si="0"/>
        <v>0.527272727272727</v>
      </c>
      <c r="U4" s="15">
        <f>RANK(R4,$R$2:$R$56,0)/95</f>
        <v>0.315789473684211</v>
      </c>
      <c r="V4" s="15">
        <f t="array" ref="V4:Y4">VLOOKUP(C4,[1]金融综测!B:N,{4,7,11,13},FALSE)</f>
        <v>0.5484</v>
      </c>
      <c r="W4" s="15">
        <v>0.6607</v>
      </c>
      <c r="X4" s="15">
        <v>0.781818181818182</v>
      </c>
      <c r="Y4" s="16">
        <v>72.7241855334759</v>
      </c>
      <c r="Z4" s="15">
        <f>RANK(Y4,$Y$2:$Y$56,0)/95</f>
        <v>0.378947368421053</v>
      </c>
      <c r="AA4" s="13"/>
      <c r="AB4" s="16">
        <f t="shared" si="1"/>
        <v>69.7918215384222</v>
      </c>
    </row>
    <row r="5" s="2" customFormat="1" ht="30" customHeight="1" spans="1:28">
      <c r="A5" s="13">
        <v>4</v>
      </c>
      <c r="B5" s="14">
        <v>2022016925</v>
      </c>
      <c r="C5" s="13" t="s">
        <v>170</v>
      </c>
      <c r="D5" s="13" t="s">
        <v>43</v>
      </c>
      <c r="E5" s="13" t="s">
        <v>171</v>
      </c>
      <c r="F5" s="13" t="s">
        <v>33</v>
      </c>
      <c r="G5" s="13" t="s">
        <v>34</v>
      </c>
      <c r="H5" s="13" t="s">
        <v>35</v>
      </c>
      <c r="I5" s="13" t="s">
        <v>161</v>
      </c>
      <c r="J5" s="13" t="s">
        <v>162</v>
      </c>
      <c r="K5" s="13" t="s">
        <v>163</v>
      </c>
      <c r="L5" s="13" t="s">
        <v>39</v>
      </c>
      <c r="M5" s="13" t="s">
        <v>164</v>
      </c>
      <c r="N5" s="13">
        <v>47</v>
      </c>
      <c r="O5" s="15">
        <v>0.384615384615385</v>
      </c>
      <c r="P5" s="13">
        <v>10</v>
      </c>
      <c r="Q5" s="13" t="s">
        <v>32</v>
      </c>
      <c r="R5" s="16">
        <v>63.4072164948454</v>
      </c>
      <c r="S5" s="16">
        <v>1.9819587628866</v>
      </c>
      <c r="T5" s="15">
        <f t="shared" si="0"/>
        <v>0.872727272727273</v>
      </c>
      <c r="U5" s="15">
        <f>RANK(R5,$R$2:$R$56,0)/55</f>
        <v>0.927272727272727</v>
      </c>
      <c r="V5" s="15">
        <f t="array" ref="V5:Y5">VLOOKUP(C5,[1]金融综测!B:N,{4,7,11,13},FALSE)</f>
        <v>1</v>
      </c>
      <c r="W5" s="15">
        <v>0.9821</v>
      </c>
      <c r="X5" s="15">
        <v>1</v>
      </c>
      <c r="Y5" s="16">
        <v>54.7020041270158</v>
      </c>
      <c r="Z5" s="15">
        <f>RANK(Y5,$Y$2:$Y$56,0)/55</f>
        <v>1</v>
      </c>
      <c r="AA5" s="13"/>
      <c r="AB5" s="16">
        <f t="shared" si="1"/>
        <v>56.1959736085779</v>
      </c>
    </row>
    <row r="6" s="2" customFormat="1" ht="30" customHeight="1" spans="1:28">
      <c r="A6" s="13">
        <v>5</v>
      </c>
      <c r="B6" s="14">
        <v>2023016951</v>
      </c>
      <c r="C6" s="13" t="s">
        <v>172</v>
      </c>
      <c r="D6" s="13" t="s">
        <v>43</v>
      </c>
      <c r="E6" s="13" t="s">
        <v>173</v>
      </c>
      <c r="F6" s="13" t="s">
        <v>33</v>
      </c>
      <c r="G6" s="13" t="s">
        <v>34</v>
      </c>
      <c r="H6" s="13" t="s">
        <v>35</v>
      </c>
      <c r="I6" s="13" t="s">
        <v>161</v>
      </c>
      <c r="J6" s="13" t="s">
        <v>162</v>
      </c>
      <c r="K6" s="13" t="s">
        <v>167</v>
      </c>
      <c r="L6" s="13" t="s">
        <v>39</v>
      </c>
      <c r="M6" s="13" t="s">
        <v>164</v>
      </c>
      <c r="N6" s="13">
        <v>50</v>
      </c>
      <c r="O6" s="15">
        <v>0.761904761904762</v>
      </c>
      <c r="P6" s="13">
        <v>0</v>
      </c>
      <c r="Q6" s="13" t="s">
        <v>41</v>
      </c>
      <c r="R6" s="16">
        <v>81.6847290640394</v>
      </c>
      <c r="S6" s="16">
        <v>3.16847290640394</v>
      </c>
      <c r="T6" s="15">
        <f t="shared" si="0"/>
        <v>0.418181818181818</v>
      </c>
      <c r="U6" s="15">
        <f t="shared" ref="U6:U56" si="2">RANK(R6,$R$2:$R$56,0)/95</f>
        <v>0.252631578947368</v>
      </c>
      <c r="V6" s="15">
        <f t="array" ref="V6:Y6">VLOOKUP(C6,[1]金融综测!B:N,{4,7,11,13},FALSE)</f>
        <v>0.5323</v>
      </c>
      <c r="W6" s="15">
        <v>0.2857</v>
      </c>
      <c r="X6" s="15">
        <v>0.4</v>
      </c>
      <c r="Y6" s="16">
        <v>78.5752812964706</v>
      </c>
      <c r="Z6" s="15">
        <f t="shared" ref="Z6:Z56" si="3">RANK(Y6,$Y$2:$Y$56,0)/95</f>
        <v>0.210526315789474</v>
      </c>
      <c r="AA6" s="13"/>
      <c r="AB6" s="16">
        <f t="shared" si="1"/>
        <v>73.2053113808786</v>
      </c>
    </row>
    <row r="7" s="2" customFormat="1" ht="30" customHeight="1" spans="1:28">
      <c r="A7" s="13">
        <v>6</v>
      </c>
      <c r="B7" s="14">
        <v>2023016935</v>
      </c>
      <c r="C7" s="13" t="s">
        <v>174</v>
      </c>
      <c r="D7" s="13" t="s">
        <v>30</v>
      </c>
      <c r="E7" s="13" t="s">
        <v>175</v>
      </c>
      <c r="F7" s="13" t="s">
        <v>33</v>
      </c>
      <c r="G7" s="13" t="s">
        <v>34</v>
      </c>
      <c r="H7" s="13" t="s">
        <v>35</v>
      </c>
      <c r="I7" s="13" t="s">
        <v>161</v>
      </c>
      <c r="J7" s="13" t="s">
        <v>162</v>
      </c>
      <c r="K7" s="13" t="s">
        <v>167</v>
      </c>
      <c r="L7" s="13" t="s">
        <v>39</v>
      </c>
      <c r="M7" s="13" t="s">
        <v>164</v>
      </c>
      <c r="N7" s="13">
        <v>50</v>
      </c>
      <c r="O7" s="15">
        <v>0.357142857142857</v>
      </c>
      <c r="P7" s="13">
        <v>3</v>
      </c>
      <c r="Q7" s="13" t="s">
        <v>32</v>
      </c>
      <c r="R7" s="16">
        <v>71.1330049261084</v>
      </c>
      <c r="S7" s="16">
        <v>2.13497536945813</v>
      </c>
      <c r="T7" s="15">
        <f t="shared" si="0"/>
        <v>0.781818181818182</v>
      </c>
      <c r="U7" s="15">
        <f t="shared" si="2"/>
        <v>0.452631578947368</v>
      </c>
      <c r="V7" s="15">
        <f t="array" ref="V7:Y7">VLOOKUP(C7,[1]金融综测!B:N,{4,7,11,13},FALSE)</f>
        <v>0.6774</v>
      </c>
      <c r="W7" s="15">
        <v>0.75</v>
      </c>
      <c r="X7" s="15">
        <v>0.545454545454545</v>
      </c>
      <c r="Y7" s="16">
        <v>74.0562586316943</v>
      </c>
      <c r="Z7" s="15">
        <f t="shared" si="3"/>
        <v>0.357894736842105</v>
      </c>
      <c r="AA7" s="13"/>
      <c r="AB7" s="16">
        <f t="shared" si="1"/>
        <v>64.3120298040562</v>
      </c>
    </row>
    <row r="8" s="2" customFormat="1" ht="30" customHeight="1" spans="1:28">
      <c r="A8" s="13">
        <v>7</v>
      </c>
      <c r="B8" s="14">
        <v>2023016953</v>
      </c>
      <c r="C8" s="13" t="s">
        <v>176</v>
      </c>
      <c r="D8" s="13" t="s">
        <v>43</v>
      </c>
      <c r="E8" s="13" t="s">
        <v>177</v>
      </c>
      <c r="F8" s="13" t="s">
        <v>33</v>
      </c>
      <c r="G8" s="13" t="s">
        <v>34</v>
      </c>
      <c r="H8" s="13" t="s">
        <v>35</v>
      </c>
      <c r="I8" s="13" t="s">
        <v>161</v>
      </c>
      <c r="J8" s="13" t="s">
        <v>162</v>
      </c>
      <c r="K8" s="13" t="s">
        <v>167</v>
      </c>
      <c r="L8" s="13" t="s">
        <v>39</v>
      </c>
      <c r="M8" s="13" t="s">
        <v>164</v>
      </c>
      <c r="N8" s="13">
        <v>50</v>
      </c>
      <c r="O8" s="15">
        <v>0.30952380952381</v>
      </c>
      <c r="P8" s="13">
        <v>8</v>
      </c>
      <c r="Q8" s="13" t="s">
        <v>32</v>
      </c>
      <c r="R8" s="16">
        <v>62.6699507389163</v>
      </c>
      <c r="S8" s="16">
        <v>1.61674876847291</v>
      </c>
      <c r="T8" s="15">
        <f t="shared" si="0"/>
        <v>0.945454545454545</v>
      </c>
      <c r="U8" s="15">
        <f t="shared" si="2"/>
        <v>0.547368421052632</v>
      </c>
      <c r="V8" s="15">
        <f t="array" ref="V8:Y8">VLOOKUP(C8,[1]金融综测!B:N,{4,7,11,13},FALSE)</f>
        <v>0.8065</v>
      </c>
      <c r="W8" s="15">
        <v>0.9643</v>
      </c>
      <c r="X8" s="15">
        <v>0.927272727272727</v>
      </c>
      <c r="Y8" s="16">
        <v>63.1653375808668</v>
      </c>
      <c r="Z8" s="15">
        <f t="shared" si="3"/>
        <v>0.536842105263158</v>
      </c>
      <c r="AA8" s="13"/>
      <c r="AB8" s="16">
        <f t="shared" si="1"/>
        <v>56.4524943492197</v>
      </c>
    </row>
    <row r="9" s="2" customFormat="1" ht="30" customHeight="1" spans="1:28">
      <c r="A9" s="13">
        <v>8</v>
      </c>
      <c r="B9" s="14">
        <v>2023016968</v>
      </c>
      <c r="C9" s="13" t="s">
        <v>178</v>
      </c>
      <c r="D9" s="13" t="s">
        <v>30</v>
      </c>
      <c r="E9" s="13" t="s">
        <v>179</v>
      </c>
      <c r="F9" s="13" t="s">
        <v>33</v>
      </c>
      <c r="G9" s="13" t="s">
        <v>34</v>
      </c>
      <c r="H9" s="13" t="s">
        <v>35</v>
      </c>
      <c r="I9" s="13" t="s">
        <v>161</v>
      </c>
      <c r="J9" s="13" t="s">
        <v>162</v>
      </c>
      <c r="K9" s="13" t="s">
        <v>163</v>
      </c>
      <c r="L9" s="13" t="s">
        <v>39</v>
      </c>
      <c r="M9" s="13" t="s">
        <v>164</v>
      </c>
      <c r="N9" s="13">
        <v>50</v>
      </c>
      <c r="O9" s="15">
        <v>0.80952380952381</v>
      </c>
      <c r="P9" s="13">
        <v>1</v>
      </c>
      <c r="Q9" s="13" t="s">
        <v>32</v>
      </c>
      <c r="R9" s="16">
        <v>81.8768472906404</v>
      </c>
      <c r="S9" s="16">
        <v>3.14827586206897</v>
      </c>
      <c r="T9" s="15">
        <f t="shared" si="0"/>
        <v>0.436363636363636</v>
      </c>
      <c r="U9" s="15">
        <f t="shared" si="2"/>
        <v>0.221052631578947</v>
      </c>
      <c r="V9" s="15">
        <f t="array" ref="V9:Y9">VLOOKUP(C9,[1]金融综测!B:N,{4,7,11,13},FALSE)</f>
        <v>0.3548</v>
      </c>
      <c r="W9" s="15">
        <v>0.3214</v>
      </c>
      <c r="X9" s="15">
        <v>0.490909090909091</v>
      </c>
      <c r="Y9" s="16">
        <v>78.3852432566592</v>
      </c>
      <c r="Z9" s="15">
        <f t="shared" si="3"/>
        <v>0.242105263157895</v>
      </c>
      <c r="AA9" s="13"/>
      <c r="AB9" s="16">
        <f t="shared" si="1"/>
        <v>73.3400021581782</v>
      </c>
    </row>
    <row r="10" s="2" customFormat="1" ht="30" customHeight="1" spans="1:28">
      <c r="A10" s="13">
        <v>9</v>
      </c>
      <c r="B10" s="14">
        <v>2023016982</v>
      </c>
      <c r="C10" s="13" t="s">
        <v>180</v>
      </c>
      <c r="D10" s="13" t="s">
        <v>43</v>
      </c>
      <c r="E10" s="13" t="s">
        <v>181</v>
      </c>
      <c r="F10" s="13" t="s">
        <v>33</v>
      </c>
      <c r="G10" s="13" t="s">
        <v>34</v>
      </c>
      <c r="H10" s="13" t="s">
        <v>35</v>
      </c>
      <c r="I10" s="13" t="s">
        <v>161</v>
      </c>
      <c r="J10" s="13" t="s">
        <v>162</v>
      </c>
      <c r="K10" s="13" t="s">
        <v>163</v>
      </c>
      <c r="L10" s="13" t="s">
        <v>39</v>
      </c>
      <c r="M10" s="13" t="s">
        <v>164</v>
      </c>
      <c r="N10" s="13">
        <v>50</v>
      </c>
      <c r="O10" s="15">
        <v>0.642857142857143</v>
      </c>
      <c r="P10" s="13">
        <v>0</v>
      </c>
      <c r="Q10" s="13" t="s">
        <v>41</v>
      </c>
      <c r="R10" s="16">
        <v>79.5467980295567</v>
      </c>
      <c r="S10" s="16">
        <v>2.95467980295566</v>
      </c>
      <c r="T10" s="15">
        <f t="shared" si="0"/>
        <v>0.509090909090909</v>
      </c>
      <c r="U10" s="15">
        <f t="shared" si="2"/>
        <v>0.294736842105263</v>
      </c>
      <c r="V10" s="15">
        <f t="array" ref="V10:Y10">VLOOKUP(C10,[1]金融综测!B:N,{4,7,11,13},FALSE)</f>
        <v>0.4677</v>
      </c>
      <c r="W10" s="15">
        <v>0.4286</v>
      </c>
      <c r="X10" s="15">
        <v>0.509090909090909</v>
      </c>
      <c r="Y10" s="16">
        <v>77.394517549654</v>
      </c>
      <c r="Z10" s="15">
        <f t="shared" si="3"/>
        <v>0.284210526315789</v>
      </c>
      <c r="AA10" s="13"/>
      <c r="AB10" s="16">
        <f t="shared" si="1"/>
        <v>71.3768901786108</v>
      </c>
    </row>
    <row r="11" s="2" customFormat="1" ht="30" customHeight="1" spans="1:28">
      <c r="A11" s="13">
        <v>10</v>
      </c>
      <c r="B11" s="14">
        <v>2022016979</v>
      </c>
      <c r="C11" s="13" t="s">
        <v>182</v>
      </c>
      <c r="D11" s="13" t="s">
        <v>30</v>
      </c>
      <c r="E11" s="13" t="s">
        <v>183</v>
      </c>
      <c r="F11" s="13" t="s">
        <v>33</v>
      </c>
      <c r="G11" s="13" t="s">
        <v>34</v>
      </c>
      <c r="H11" s="13" t="s">
        <v>35</v>
      </c>
      <c r="I11" s="13" t="s">
        <v>161</v>
      </c>
      <c r="J11" s="13" t="s">
        <v>162</v>
      </c>
      <c r="K11" s="13" t="s">
        <v>167</v>
      </c>
      <c r="L11" s="13" t="s">
        <v>39</v>
      </c>
      <c r="M11" s="13" t="s">
        <v>164</v>
      </c>
      <c r="N11" s="13">
        <v>50</v>
      </c>
      <c r="O11" s="15">
        <v>0.780487804878049</v>
      </c>
      <c r="P11" s="13">
        <v>0</v>
      </c>
      <c r="Q11" s="13" t="s">
        <v>41</v>
      </c>
      <c r="R11" s="16">
        <v>81.843137254902</v>
      </c>
      <c r="S11" s="16">
        <v>3.1843137254902</v>
      </c>
      <c r="T11" s="15">
        <f t="shared" si="0"/>
        <v>0.381818181818182</v>
      </c>
      <c r="U11" s="15">
        <f t="shared" si="2"/>
        <v>0.231578947368421</v>
      </c>
      <c r="V11" s="15">
        <f t="array" ref="V11:Y11">VLOOKUP(C11,[1]金融综测!B:N,{4,7,11,13},FALSE)</f>
        <v>0.5161</v>
      </c>
      <c r="W11" s="15">
        <v>0.2679</v>
      </c>
      <c r="X11" s="15">
        <v>0.290909090909091</v>
      </c>
      <c r="Y11" s="16">
        <v>79.8320980080361</v>
      </c>
      <c r="Z11" s="15">
        <f t="shared" si="3"/>
        <v>0.178947368421053</v>
      </c>
      <c r="AA11" s="13"/>
      <c r="AB11" s="16">
        <f t="shared" si="1"/>
        <v>73.4577196047252</v>
      </c>
    </row>
    <row r="12" s="2" customFormat="1" ht="30" customHeight="1" spans="1:28">
      <c r="A12" s="13">
        <v>11</v>
      </c>
      <c r="B12" s="14">
        <v>2023016954</v>
      </c>
      <c r="C12" s="13" t="s">
        <v>184</v>
      </c>
      <c r="D12" s="13" t="s">
        <v>43</v>
      </c>
      <c r="E12" s="13" t="s">
        <v>185</v>
      </c>
      <c r="F12" s="13" t="s">
        <v>33</v>
      </c>
      <c r="G12" s="13" t="s">
        <v>34</v>
      </c>
      <c r="H12" s="13" t="s">
        <v>35</v>
      </c>
      <c r="I12" s="13" t="s">
        <v>161</v>
      </c>
      <c r="J12" s="13" t="s">
        <v>162</v>
      </c>
      <c r="K12" s="13" t="s">
        <v>167</v>
      </c>
      <c r="L12" s="13" t="s">
        <v>39</v>
      </c>
      <c r="M12" s="13" t="s">
        <v>164</v>
      </c>
      <c r="N12" s="13">
        <v>47</v>
      </c>
      <c r="O12" s="15">
        <v>0.952380952380952</v>
      </c>
      <c r="P12" s="13">
        <v>0</v>
      </c>
      <c r="Q12" s="13" t="s">
        <v>41</v>
      </c>
      <c r="R12" s="16">
        <v>88.4726368159204</v>
      </c>
      <c r="S12" s="16">
        <v>3.84726368159204</v>
      </c>
      <c r="T12" s="15">
        <f t="shared" si="0"/>
        <v>0.163636363636364</v>
      </c>
      <c r="U12" s="15">
        <f t="shared" si="2"/>
        <v>0.0947368421052632</v>
      </c>
      <c r="V12" s="15">
        <f t="array" ref="V12:Y12">VLOOKUP(C12,[1]金融综测!B:N,{4,7,11,13},FALSE)</f>
        <v>0.1129</v>
      </c>
      <c r="W12" s="15">
        <v>0.3571</v>
      </c>
      <c r="X12" s="15">
        <v>0.163636363636364</v>
      </c>
      <c r="Y12" s="16">
        <v>81.8314844349001</v>
      </c>
      <c r="Z12" s="15">
        <f t="shared" si="3"/>
        <v>0.136842105263158</v>
      </c>
      <c r="AA12" s="13"/>
      <c r="AB12" s="16">
        <f t="shared" si="1"/>
        <v>78.9612578962263</v>
      </c>
    </row>
    <row r="13" s="2" customFormat="1" ht="30" customHeight="1" spans="1:28">
      <c r="A13" s="13">
        <v>12</v>
      </c>
      <c r="B13" s="14">
        <v>2023016936</v>
      </c>
      <c r="C13" s="13" t="s">
        <v>186</v>
      </c>
      <c r="D13" s="13" t="s">
        <v>30</v>
      </c>
      <c r="E13" s="13" t="s">
        <v>187</v>
      </c>
      <c r="F13" s="13" t="s">
        <v>33</v>
      </c>
      <c r="G13" s="13" t="s">
        <v>34</v>
      </c>
      <c r="H13" s="13" t="s">
        <v>35</v>
      </c>
      <c r="I13" s="13" t="s">
        <v>161</v>
      </c>
      <c r="J13" s="13" t="s">
        <v>162</v>
      </c>
      <c r="K13" s="13" t="s">
        <v>167</v>
      </c>
      <c r="L13" s="13" t="s">
        <v>39</v>
      </c>
      <c r="M13" s="13" t="s">
        <v>164</v>
      </c>
      <c r="N13" s="13">
        <v>50</v>
      </c>
      <c r="O13" s="15">
        <v>0.404761904761905</v>
      </c>
      <c r="P13" s="13">
        <v>8</v>
      </c>
      <c r="Q13" s="13" t="s">
        <v>32</v>
      </c>
      <c r="R13" s="16">
        <v>67.9802955665025</v>
      </c>
      <c r="S13" s="16">
        <v>1.98275862068966</v>
      </c>
      <c r="T13" s="15">
        <f t="shared" si="0"/>
        <v>0.854545454545454</v>
      </c>
      <c r="U13" s="15">
        <f t="shared" si="2"/>
        <v>0.505263157894737</v>
      </c>
      <c r="V13" s="15">
        <f t="array" ref="V13:Y13">VLOOKUP(C13,[1]金融综测!B:N,{4,7,11,13},FALSE)</f>
        <v>0.7581</v>
      </c>
      <c r="W13" s="15">
        <v>0.8571</v>
      </c>
      <c r="X13" s="15">
        <v>0.854545454545454</v>
      </c>
      <c r="Y13" s="16">
        <v>68.2910186538434</v>
      </c>
      <c r="Z13" s="15">
        <f t="shared" si="3"/>
        <v>0.515789473684211</v>
      </c>
      <c r="AA13" s="13"/>
      <c r="AB13" s="16">
        <f t="shared" si="1"/>
        <v>61.2133383185863</v>
      </c>
    </row>
    <row r="14" s="2" customFormat="1" ht="30" customHeight="1" spans="1:28">
      <c r="A14" s="13">
        <v>13</v>
      </c>
      <c r="B14" s="14">
        <v>2023016969</v>
      </c>
      <c r="C14" s="13" t="s">
        <v>188</v>
      </c>
      <c r="D14" s="13" t="s">
        <v>30</v>
      </c>
      <c r="E14" s="13" t="s">
        <v>189</v>
      </c>
      <c r="F14" s="13" t="s">
        <v>33</v>
      </c>
      <c r="G14" s="13" t="s">
        <v>34</v>
      </c>
      <c r="H14" s="13" t="s">
        <v>35</v>
      </c>
      <c r="I14" s="13" t="s">
        <v>161</v>
      </c>
      <c r="J14" s="13" t="s">
        <v>162</v>
      </c>
      <c r="K14" s="13" t="s">
        <v>163</v>
      </c>
      <c r="L14" s="13" t="s">
        <v>39</v>
      </c>
      <c r="M14" s="13" t="s">
        <v>164</v>
      </c>
      <c r="N14" s="13">
        <v>47</v>
      </c>
      <c r="O14" s="15">
        <v>0.880952380952381</v>
      </c>
      <c r="P14" s="13">
        <v>0</v>
      </c>
      <c r="Q14" s="13" t="s">
        <v>41</v>
      </c>
      <c r="R14" s="16">
        <v>85.1791044776119</v>
      </c>
      <c r="S14" s="16">
        <v>3.51791044776119</v>
      </c>
      <c r="T14" s="15">
        <f t="shared" si="0"/>
        <v>0.2</v>
      </c>
      <c r="U14" s="15">
        <f t="shared" si="2"/>
        <v>0.105263157894737</v>
      </c>
      <c r="V14" s="15">
        <f t="array" ref="V14:Y14">VLOOKUP(C14,[1]金融综测!B:N,{4,7,11,13},FALSE)</f>
        <v>0.1774</v>
      </c>
      <c r="W14" s="15">
        <v>0.1607</v>
      </c>
      <c r="X14" s="15">
        <v>0.381818181818182</v>
      </c>
      <c r="Y14" s="16">
        <v>81.8543100186976</v>
      </c>
      <c r="Z14" s="15">
        <f t="shared" si="3"/>
        <v>0.126315789473684</v>
      </c>
      <c r="AA14" s="13"/>
      <c r="AB14" s="16">
        <f t="shared" si="1"/>
        <v>76.3287145839593</v>
      </c>
    </row>
    <row r="15" s="2" customFormat="1" ht="30" customHeight="1" spans="1:28">
      <c r="A15" s="13">
        <v>14</v>
      </c>
      <c r="B15" s="14">
        <v>2023016970</v>
      </c>
      <c r="C15" s="13" t="s">
        <v>190</v>
      </c>
      <c r="D15" s="13" t="s">
        <v>30</v>
      </c>
      <c r="E15" s="13" t="s">
        <v>191</v>
      </c>
      <c r="F15" s="13" t="s">
        <v>33</v>
      </c>
      <c r="G15" s="13" t="s">
        <v>34</v>
      </c>
      <c r="H15" s="13" t="s">
        <v>35</v>
      </c>
      <c r="I15" s="13" t="s">
        <v>161</v>
      </c>
      <c r="J15" s="13" t="s">
        <v>162</v>
      </c>
      <c r="K15" s="13" t="s">
        <v>163</v>
      </c>
      <c r="L15" s="13" t="s">
        <v>39</v>
      </c>
      <c r="M15" s="13" t="s">
        <v>164</v>
      </c>
      <c r="N15" s="13">
        <v>50</v>
      </c>
      <c r="O15" s="15">
        <v>0.904761904761905</v>
      </c>
      <c r="P15" s="13">
        <v>1</v>
      </c>
      <c r="Q15" s="13" t="s">
        <v>32</v>
      </c>
      <c r="R15" s="16">
        <v>88.5467980295567</v>
      </c>
      <c r="S15" s="16">
        <v>3.90394088669951</v>
      </c>
      <c r="T15" s="15">
        <f t="shared" si="0"/>
        <v>0.127272727272727</v>
      </c>
      <c r="U15" s="15">
        <f t="shared" si="2"/>
        <v>0.0842105263157895</v>
      </c>
      <c r="V15" s="15">
        <f t="array" ref="V15:Y15">VLOOKUP(C15,[1]金融综测!B:N,{4,7,11,13},FALSE)</f>
        <v>0.2097</v>
      </c>
      <c r="W15" s="15">
        <v>0.2143</v>
      </c>
      <c r="X15" s="15">
        <v>0.218181818181818</v>
      </c>
      <c r="Y15" s="16">
        <v>82.5057700554581</v>
      </c>
      <c r="Z15" s="15">
        <f t="shared" si="3"/>
        <v>0.115789473684211</v>
      </c>
      <c r="AA15" s="13"/>
      <c r="AB15" s="16">
        <f t="shared" si="1"/>
        <v>79.0880154291912</v>
      </c>
    </row>
    <row r="16" s="2" customFormat="1" ht="30" customHeight="1" spans="1:28">
      <c r="A16" s="13">
        <v>15</v>
      </c>
      <c r="B16" s="14">
        <v>2023016983</v>
      </c>
      <c r="C16" s="13" t="s">
        <v>192</v>
      </c>
      <c r="D16" s="13" t="s">
        <v>43</v>
      </c>
      <c r="E16" s="13" t="s">
        <v>193</v>
      </c>
      <c r="F16" s="13" t="s">
        <v>33</v>
      </c>
      <c r="G16" s="13" t="s">
        <v>34</v>
      </c>
      <c r="H16" s="13" t="s">
        <v>35</v>
      </c>
      <c r="I16" s="13" t="s">
        <v>161</v>
      </c>
      <c r="J16" s="13" t="s">
        <v>162</v>
      </c>
      <c r="K16" s="13" t="s">
        <v>163</v>
      </c>
      <c r="L16" s="13" t="s">
        <v>39</v>
      </c>
      <c r="M16" s="13" t="s">
        <v>164</v>
      </c>
      <c r="N16" s="13">
        <v>49</v>
      </c>
      <c r="O16" s="15">
        <v>0.414634146341463</v>
      </c>
      <c r="P16" s="13">
        <v>5</v>
      </c>
      <c r="Q16" s="13" t="s">
        <v>32</v>
      </c>
      <c r="R16" s="16">
        <v>68.8367346938776</v>
      </c>
      <c r="S16" s="16">
        <v>2.04897959183673</v>
      </c>
      <c r="T16" s="15">
        <f t="shared" si="0"/>
        <v>0.836363636363636</v>
      </c>
      <c r="U16" s="15">
        <f t="shared" si="2"/>
        <v>0.484210526315789</v>
      </c>
      <c r="V16" s="15">
        <f t="array" ref="V16:Y16">VLOOKUP(C16,[1]金融综测!B:N,{4,7,11,13},FALSE)</f>
        <v>0.7742</v>
      </c>
      <c r="W16" s="15">
        <v>0.6964</v>
      </c>
      <c r="X16" s="15">
        <v>0.818181818181818</v>
      </c>
      <c r="Y16" s="16">
        <v>70.7275941798926</v>
      </c>
      <c r="Z16" s="15">
        <f t="shared" si="3"/>
        <v>0.473684210526316</v>
      </c>
      <c r="AA16" s="13"/>
      <c r="AB16" s="16">
        <f t="shared" si="1"/>
        <v>62.1421471730913</v>
      </c>
    </row>
    <row r="17" s="2" customFormat="1" ht="30" customHeight="1" spans="1:28">
      <c r="A17" s="13">
        <v>16</v>
      </c>
      <c r="B17" s="14">
        <v>2023016987</v>
      </c>
      <c r="C17" s="13" t="s">
        <v>194</v>
      </c>
      <c r="D17" s="13" t="s">
        <v>43</v>
      </c>
      <c r="E17" s="13" t="s">
        <v>195</v>
      </c>
      <c r="F17" s="13" t="s">
        <v>33</v>
      </c>
      <c r="G17" s="13" t="s">
        <v>34</v>
      </c>
      <c r="H17" s="13" t="s">
        <v>35</v>
      </c>
      <c r="I17" s="13" t="s">
        <v>161</v>
      </c>
      <c r="J17" s="13" t="s">
        <v>162</v>
      </c>
      <c r="K17" s="13" t="s">
        <v>163</v>
      </c>
      <c r="L17" s="13" t="s">
        <v>39</v>
      </c>
      <c r="M17" s="13" t="s">
        <v>164</v>
      </c>
      <c r="N17" s="13">
        <v>50</v>
      </c>
      <c r="O17" s="15">
        <v>0.428571428571429</v>
      </c>
      <c r="P17" s="13">
        <v>0</v>
      </c>
      <c r="Q17" s="13" t="s">
        <v>41</v>
      </c>
      <c r="R17" s="16">
        <v>75.423645320197</v>
      </c>
      <c r="S17" s="16">
        <v>2.5423645320197</v>
      </c>
      <c r="T17" s="15">
        <f t="shared" si="0"/>
        <v>0.654545454545455</v>
      </c>
      <c r="U17" s="15">
        <f t="shared" si="2"/>
        <v>0.368421052631579</v>
      </c>
      <c r="V17" s="15">
        <f t="array" ref="V17:Y17">VLOOKUP(C17,[1]金融综测!B:N,{4,7,11,13},FALSE)</f>
        <v>0.6935</v>
      </c>
      <c r="W17" s="15">
        <v>0.5179</v>
      </c>
      <c r="X17" s="15">
        <v>0.890909090909091</v>
      </c>
      <c r="Y17" s="16">
        <v>71.1735888412315</v>
      </c>
      <c r="Z17" s="15">
        <f t="shared" si="3"/>
        <v>0.442105263157895</v>
      </c>
      <c r="AA17" s="13"/>
      <c r="AB17" s="16">
        <f t="shared" si="1"/>
        <v>67.4562751402808</v>
      </c>
    </row>
    <row r="18" s="2" customFormat="1" ht="30" customHeight="1" spans="1:28">
      <c r="A18" s="13">
        <v>17</v>
      </c>
      <c r="B18" s="14">
        <v>2023016971</v>
      </c>
      <c r="C18" s="13" t="s">
        <v>196</v>
      </c>
      <c r="D18" s="13" t="s">
        <v>30</v>
      </c>
      <c r="E18" s="13" t="s">
        <v>197</v>
      </c>
      <c r="F18" s="13" t="s">
        <v>33</v>
      </c>
      <c r="G18" s="13" t="s">
        <v>34</v>
      </c>
      <c r="H18" s="13" t="s">
        <v>35</v>
      </c>
      <c r="I18" s="13" t="s">
        <v>161</v>
      </c>
      <c r="J18" s="13" t="s">
        <v>162</v>
      </c>
      <c r="K18" s="13" t="s">
        <v>163</v>
      </c>
      <c r="L18" s="13" t="s">
        <v>39</v>
      </c>
      <c r="M18" s="13" t="s">
        <v>164</v>
      </c>
      <c r="N18" s="13">
        <v>49</v>
      </c>
      <c r="O18" s="15">
        <v>0.833333333333333</v>
      </c>
      <c r="P18" s="13">
        <v>0</v>
      </c>
      <c r="Q18" s="13" t="s">
        <v>41</v>
      </c>
      <c r="R18" s="16">
        <v>82.9607843137255</v>
      </c>
      <c r="S18" s="16">
        <v>3.29607843137255</v>
      </c>
      <c r="T18" s="15">
        <f t="shared" si="0"/>
        <v>0.327272727272727</v>
      </c>
      <c r="U18" s="15">
        <f t="shared" si="2"/>
        <v>0.189473684210526</v>
      </c>
      <c r="V18" s="15">
        <f t="array" ref="V18:Y18">VLOOKUP(C18,[1]金融综测!B:N,{4,7,11,13},FALSE)</f>
        <v>0.2419</v>
      </c>
      <c r="W18" s="15">
        <v>0.4107</v>
      </c>
      <c r="X18" s="15">
        <v>0.254545454545455</v>
      </c>
      <c r="Y18" s="16">
        <v>80.2133885225811</v>
      </c>
      <c r="Z18" s="15">
        <f t="shared" si="3"/>
        <v>0.168421052631579</v>
      </c>
      <c r="AA18" s="13"/>
      <c r="AB18" s="16">
        <f t="shared" si="1"/>
        <v>74.3899663032385</v>
      </c>
    </row>
    <row r="19" s="2" customFormat="1" ht="30" customHeight="1" spans="1:28">
      <c r="A19" s="13">
        <v>18</v>
      </c>
      <c r="B19" s="14">
        <v>2023016955</v>
      </c>
      <c r="C19" s="13" t="s">
        <v>198</v>
      </c>
      <c r="D19" s="13" t="s">
        <v>43</v>
      </c>
      <c r="E19" s="13" t="s">
        <v>199</v>
      </c>
      <c r="F19" s="13" t="s">
        <v>33</v>
      </c>
      <c r="G19" s="13" t="s">
        <v>34</v>
      </c>
      <c r="H19" s="13" t="s">
        <v>35</v>
      </c>
      <c r="I19" s="13" t="s">
        <v>161</v>
      </c>
      <c r="J19" s="13" t="s">
        <v>162</v>
      </c>
      <c r="K19" s="13" t="s">
        <v>167</v>
      </c>
      <c r="L19" s="13" t="s">
        <v>39</v>
      </c>
      <c r="M19" s="13" t="s">
        <v>164</v>
      </c>
      <c r="N19" s="13">
        <v>49</v>
      </c>
      <c r="O19" s="15">
        <v>0.268292682926829</v>
      </c>
      <c r="P19" s="13">
        <v>4</v>
      </c>
      <c r="Q19" s="13" t="s">
        <v>32</v>
      </c>
      <c r="R19" s="16">
        <v>67.6040609137056</v>
      </c>
      <c r="S19" s="16">
        <v>1.81878172588833</v>
      </c>
      <c r="T19" s="15">
        <f t="shared" si="0"/>
        <v>0.927272727272727</v>
      </c>
      <c r="U19" s="15">
        <f t="shared" si="2"/>
        <v>0.515789473684211</v>
      </c>
      <c r="V19" s="15">
        <f t="array" ref="V19:Y19">VLOOKUP(C19,[1]金融综测!B:N,{4,7,11,13},FALSE)</f>
        <v>0.7097</v>
      </c>
      <c r="W19" s="15">
        <v>0.8036</v>
      </c>
      <c r="X19" s="15">
        <v>0.636363636363636</v>
      </c>
      <c r="Y19" s="16">
        <v>72.252390605314</v>
      </c>
      <c r="Z19" s="15">
        <f t="shared" si="3"/>
        <v>0.410526315789474</v>
      </c>
      <c r="AA19" s="13"/>
      <c r="AB19" s="16">
        <f t="shared" si="1"/>
        <v>61.3084877914959</v>
      </c>
    </row>
    <row r="20" s="2" customFormat="1" ht="30" customHeight="1" spans="1:28">
      <c r="A20" s="13">
        <v>19</v>
      </c>
      <c r="B20" s="14">
        <v>2023016937</v>
      </c>
      <c r="C20" s="13" t="s">
        <v>200</v>
      </c>
      <c r="D20" s="13" t="s">
        <v>30</v>
      </c>
      <c r="E20" s="13" t="s">
        <v>201</v>
      </c>
      <c r="F20" s="13" t="s">
        <v>33</v>
      </c>
      <c r="G20" s="13" t="s">
        <v>34</v>
      </c>
      <c r="H20" s="13" t="s">
        <v>35</v>
      </c>
      <c r="I20" s="13" t="s">
        <v>161</v>
      </c>
      <c r="J20" s="13" t="s">
        <v>162</v>
      </c>
      <c r="K20" s="13" t="s">
        <v>167</v>
      </c>
      <c r="L20" s="13" t="s">
        <v>39</v>
      </c>
      <c r="M20" s="13" t="s">
        <v>164</v>
      </c>
      <c r="N20" s="13">
        <v>47</v>
      </c>
      <c r="O20" s="15">
        <v>0.880952380952381</v>
      </c>
      <c r="P20" s="13">
        <v>0</v>
      </c>
      <c r="Q20" s="13" t="s">
        <v>41</v>
      </c>
      <c r="R20" s="16">
        <v>88.9886363636364</v>
      </c>
      <c r="S20" s="16">
        <v>3.89886363636364</v>
      </c>
      <c r="T20" s="15">
        <f t="shared" si="0"/>
        <v>0.145454545454545</v>
      </c>
      <c r="U20" s="15">
        <f t="shared" si="2"/>
        <v>0.0736842105263158</v>
      </c>
      <c r="V20" s="15">
        <f t="array" ref="V20:Y20">VLOOKUP(C20,[1]金融综测!B:N,{4,7,11,13},FALSE)</f>
        <v>0.0161</v>
      </c>
      <c r="W20" s="15">
        <v>0.1429</v>
      </c>
      <c r="X20" s="15">
        <v>0.0181818181818182</v>
      </c>
      <c r="Y20" s="16">
        <v>100.000014678907</v>
      </c>
      <c r="Z20" s="15">
        <f t="shared" si="3"/>
        <v>0.0105263157894737</v>
      </c>
      <c r="AA20" s="13" t="str">
        <f>VLOOKUP(C20,[1]学术专长!C:D,2,FALSE)</f>
        <v>5</v>
      </c>
      <c r="AB20" s="16">
        <f t="shared" si="1"/>
        <v>86.1909105587998</v>
      </c>
    </row>
    <row r="21" s="2" customFormat="1" ht="30" customHeight="1" spans="1:28">
      <c r="A21" s="13">
        <v>20</v>
      </c>
      <c r="B21" s="14">
        <v>2023016938</v>
      </c>
      <c r="C21" s="13" t="s">
        <v>202</v>
      </c>
      <c r="D21" s="13" t="s">
        <v>30</v>
      </c>
      <c r="E21" s="13" t="s">
        <v>203</v>
      </c>
      <c r="F21" s="13" t="s">
        <v>33</v>
      </c>
      <c r="G21" s="13" t="s">
        <v>34</v>
      </c>
      <c r="H21" s="13" t="s">
        <v>35</v>
      </c>
      <c r="I21" s="13" t="s">
        <v>161</v>
      </c>
      <c r="J21" s="13" t="s">
        <v>162</v>
      </c>
      <c r="K21" s="13" t="s">
        <v>167</v>
      </c>
      <c r="L21" s="13" t="s">
        <v>39</v>
      </c>
      <c r="M21" s="13" t="s">
        <v>164</v>
      </c>
      <c r="N21" s="13">
        <v>47</v>
      </c>
      <c r="O21" s="15">
        <v>0.5</v>
      </c>
      <c r="P21" s="13">
        <v>1</v>
      </c>
      <c r="Q21" s="13" t="s">
        <v>32</v>
      </c>
      <c r="R21" s="16">
        <v>75.6039603960396</v>
      </c>
      <c r="S21" s="16">
        <v>2.62227722772277</v>
      </c>
      <c r="T21" s="15">
        <f t="shared" si="0"/>
        <v>0.618181818181818</v>
      </c>
      <c r="U21" s="15">
        <f t="shared" si="2"/>
        <v>0.357894736842105</v>
      </c>
      <c r="V21" s="15">
        <f t="array" ref="V21:Y21">VLOOKUP(C21,[1]金融综测!B:N,{4,7,11,13},FALSE)</f>
        <v>0.4839</v>
      </c>
      <c r="W21" s="15">
        <v>0.5893</v>
      </c>
      <c r="X21" s="15">
        <v>0.654545454545455</v>
      </c>
      <c r="Y21" s="16">
        <v>74.2739332032089</v>
      </c>
      <c r="Z21" s="15">
        <f t="shared" si="3"/>
        <v>0.347368421052632</v>
      </c>
      <c r="AA21" s="13"/>
      <c r="AB21" s="16">
        <f t="shared" si="1"/>
        <v>67.9105616371526</v>
      </c>
    </row>
    <row r="22" s="2" customFormat="1" ht="30" customHeight="1" spans="1:28">
      <c r="A22" s="13">
        <v>21</v>
      </c>
      <c r="B22" s="14">
        <v>2023016956</v>
      </c>
      <c r="C22" s="13" t="s">
        <v>204</v>
      </c>
      <c r="D22" s="13" t="s">
        <v>43</v>
      </c>
      <c r="E22" s="13" t="s">
        <v>205</v>
      </c>
      <c r="F22" s="13" t="s">
        <v>33</v>
      </c>
      <c r="G22" s="13" t="s">
        <v>34</v>
      </c>
      <c r="H22" s="13" t="s">
        <v>35</v>
      </c>
      <c r="I22" s="13" t="s">
        <v>161</v>
      </c>
      <c r="J22" s="13" t="s">
        <v>162</v>
      </c>
      <c r="K22" s="13" t="s">
        <v>167</v>
      </c>
      <c r="L22" s="13" t="s">
        <v>39</v>
      </c>
      <c r="M22" s="13" t="s">
        <v>164</v>
      </c>
      <c r="N22" s="13">
        <v>47</v>
      </c>
      <c r="O22" s="15">
        <v>0.785714285714286</v>
      </c>
      <c r="P22" s="13">
        <v>0</v>
      </c>
      <c r="Q22" s="13" t="s">
        <v>41</v>
      </c>
      <c r="R22" s="16">
        <v>84.0145631067961</v>
      </c>
      <c r="S22" s="16">
        <v>3.40145631067961</v>
      </c>
      <c r="T22" s="15">
        <f t="shared" si="0"/>
        <v>0.290909090909091</v>
      </c>
      <c r="U22" s="15">
        <f t="shared" si="2"/>
        <v>0.157894736842105</v>
      </c>
      <c r="V22" s="15">
        <f t="array" ref="V22:Y22">VLOOKUP(C22,[1]金融综测!B:N,{4,7,11,13},FALSE)</f>
        <v>0.371</v>
      </c>
      <c r="W22" s="15">
        <v>0.6429</v>
      </c>
      <c r="X22" s="15">
        <v>0.236363636363636</v>
      </c>
      <c r="Y22" s="16">
        <v>78.1366815536422</v>
      </c>
      <c r="Z22" s="15">
        <f t="shared" si="3"/>
        <v>0.252631578947368</v>
      </c>
      <c r="AA22" s="13"/>
      <c r="AB22" s="16">
        <f t="shared" si="1"/>
        <v>75.0253186408011</v>
      </c>
    </row>
    <row r="23" s="2" customFormat="1" ht="30" customHeight="1" spans="1:28">
      <c r="A23" s="13">
        <v>22</v>
      </c>
      <c r="B23" s="14">
        <v>2023016972</v>
      </c>
      <c r="C23" s="13" t="s">
        <v>206</v>
      </c>
      <c r="D23" s="13" t="s">
        <v>30</v>
      </c>
      <c r="E23" s="13" t="s">
        <v>207</v>
      </c>
      <c r="F23" s="13" t="s">
        <v>33</v>
      </c>
      <c r="G23" s="13" t="s">
        <v>34</v>
      </c>
      <c r="H23" s="13" t="s">
        <v>35</v>
      </c>
      <c r="I23" s="13" t="s">
        <v>161</v>
      </c>
      <c r="J23" s="13" t="s">
        <v>162</v>
      </c>
      <c r="K23" s="13" t="s">
        <v>163</v>
      </c>
      <c r="L23" s="13" t="s">
        <v>39</v>
      </c>
      <c r="M23" s="13" t="s">
        <v>164</v>
      </c>
      <c r="N23" s="13">
        <v>50</v>
      </c>
      <c r="O23" s="15">
        <v>0.333333333333333</v>
      </c>
      <c r="P23" s="13">
        <v>2</v>
      </c>
      <c r="Q23" s="13" t="s">
        <v>32</v>
      </c>
      <c r="R23" s="16">
        <v>70.7241379310345</v>
      </c>
      <c r="S23" s="16">
        <v>2.20492610837438</v>
      </c>
      <c r="T23" s="15">
        <f t="shared" si="0"/>
        <v>0.727272727272727</v>
      </c>
      <c r="U23" s="15">
        <f t="shared" si="2"/>
        <v>0.463157894736842</v>
      </c>
      <c r="V23" s="15">
        <f t="array" ref="V23:Y23">VLOOKUP(C23,[1]金融综测!B:N,{4,7,11,13},FALSE)</f>
        <v>0.7903</v>
      </c>
      <c r="W23" s="15">
        <v>0.8214</v>
      </c>
      <c r="X23" s="15">
        <v>0.6</v>
      </c>
      <c r="Y23" s="16">
        <v>71.5207662877999</v>
      </c>
      <c r="Z23" s="15">
        <f t="shared" si="3"/>
        <v>0.431578947368421</v>
      </c>
      <c r="AA23" s="13"/>
      <c r="AB23" s="16">
        <f t="shared" si="1"/>
        <v>63.7313869736076</v>
      </c>
    </row>
    <row r="24" s="2" customFormat="1" ht="30" customHeight="1" spans="1:28">
      <c r="A24" s="13">
        <v>23</v>
      </c>
      <c r="B24" s="14">
        <v>2023016939</v>
      </c>
      <c r="C24" s="13" t="s">
        <v>208</v>
      </c>
      <c r="D24" s="13" t="s">
        <v>30</v>
      </c>
      <c r="E24" s="13" t="s">
        <v>209</v>
      </c>
      <c r="F24" s="13" t="s">
        <v>33</v>
      </c>
      <c r="G24" s="13" t="s">
        <v>34</v>
      </c>
      <c r="H24" s="13" t="s">
        <v>35</v>
      </c>
      <c r="I24" s="13" t="s">
        <v>161</v>
      </c>
      <c r="J24" s="13" t="s">
        <v>162</v>
      </c>
      <c r="K24" s="13" t="s">
        <v>167</v>
      </c>
      <c r="L24" s="13" t="s">
        <v>39</v>
      </c>
      <c r="M24" s="13" t="s">
        <v>164</v>
      </c>
      <c r="N24" s="13">
        <v>50</v>
      </c>
      <c r="O24" s="15">
        <v>0.547619047619048</v>
      </c>
      <c r="P24" s="13">
        <v>2</v>
      </c>
      <c r="Q24" s="13" t="s">
        <v>32</v>
      </c>
      <c r="R24" s="16">
        <v>77.2709359605911</v>
      </c>
      <c r="S24" s="16">
        <v>2.67192118226601</v>
      </c>
      <c r="T24" s="15">
        <f t="shared" si="0"/>
        <v>0.6</v>
      </c>
      <c r="U24" s="15">
        <f t="shared" si="2"/>
        <v>0.336842105263158</v>
      </c>
      <c r="V24" s="15">
        <f t="array" ref="V24:Y24">VLOOKUP(C24,[1]金融综测!B:N,{4,7,11,13},FALSE)</f>
        <v>0.8387</v>
      </c>
      <c r="W24" s="15">
        <v>0.3393</v>
      </c>
      <c r="X24" s="15">
        <v>0.454545454545455</v>
      </c>
      <c r="Y24" s="16">
        <v>76.3704177197201</v>
      </c>
      <c r="Z24" s="15">
        <f t="shared" si="3"/>
        <v>0.294736842105263</v>
      </c>
      <c r="AA24" s="13"/>
      <c r="AB24" s="16">
        <f t="shared" si="1"/>
        <v>69.4537905404449</v>
      </c>
    </row>
    <row r="25" s="2" customFormat="1" ht="30" customHeight="1" spans="1:28">
      <c r="A25" s="13">
        <v>24</v>
      </c>
      <c r="B25" s="14">
        <v>2023016941</v>
      </c>
      <c r="C25" s="13" t="s">
        <v>210</v>
      </c>
      <c r="D25" s="13" t="s">
        <v>30</v>
      </c>
      <c r="E25" s="13" t="s">
        <v>211</v>
      </c>
      <c r="F25" s="13" t="s">
        <v>33</v>
      </c>
      <c r="G25" s="13" t="s">
        <v>34</v>
      </c>
      <c r="H25" s="13" t="s">
        <v>35</v>
      </c>
      <c r="I25" s="13" t="s">
        <v>161</v>
      </c>
      <c r="J25" s="13" t="s">
        <v>162</v>
      </c>
      <c r="K25" s="13" t="s">
        <v>167</v>
      </c>
      <c r="L25" s="13" t="s">
        <v>39</v>
      </c>
      <c r="M25" s="13" t="s">
        <v>164</v>
      </c>
      <c r="N25" s="13">
        <v>50</v>
      </c>
      <c r="O25" s="15">
        <v>0.785714285714286</v>
      </c>
      <c r="P25" s="13">
        <v>0</v>
      </c>
      <c r="Q25" s="13" t="s">
        <v>41</v>
      </c>
      <c r="R25" s="16">
        <v>83.4827586206897</v>
      </c>
      <c r="S25" s="16">
        <v>3.34827586206897</v>
      </c>
      <c r="T25" s="15">
        <f t="shared" si="0"/>
        <v>0.309090909090909</v>
      </c>
      <c r="U25" s="15">
        <f t="shared" si="2"/>
        <v>0.178947368421053</v>
      </c>
      <c r="V25" s="15">
        <f t="array" ref="V25:Y25">VLOOKUP(C25,[1]金融综测!B:N,{4,7,11,13},FALSE)</f>
        <v>0.3387</v>
      </c>
      <c r="W25" s="15">
        <v>0.125</v>
      </c>
      <c r="X25" s="15">
        <v>0.0727272727272727</v>
      </c>
      <c r="Y25" s="16">
        <v>85.8951131378595</v>
      </c>
      <c r="Z25" s="15">
        <f t="shared" si="3"/>
        <v>0.0631578947368421</v>
      </c>
      <c r="AA25" s="13" t="str">
        <f>VLOOKUP(C25,[1]学术专长!C:D,2,FALSE)</f>
        <v>2.0933</v>
      </c>
      <c r="AB25" s="16">
        <f t="shared" si="1"/>
        <v>77.4690182103377</v>
      </c>
    </row>
    <row r="26" s="2" customFormat="1" ht="30" customHeight="1" spans="1:28">
      <c r="A26" s="13">
        <v>25</v>
      </c>
      <c r="B26" s="14">
        <v>2023016958</v>
      </c>
      <c r="C26" s="13" t="s">
        <v>212</v>
      </c>
      <c r="D26" s="13" t="s">
        <v>43</v>
      </c>
      <c r="E26" s="13" t="s">
        <v>213</v>
      </c>
      <c r="F26" s="13" t="s">
        <v>33</v>
      </c>
      <c r="G26" s="13" t="s">
        <v>34</v>
      </c>
      <c r="H26" s="13" t="s">
        <v>35</v>
      </c>
      <c r="I26" s="13" t="s">
        <v>161</v>
      </c>
      <c r="J26" s="13" t="s">
        <v>162</v>
      </c>
      <c r="K26" s="13" t="s">
        <v>167</v>
      </c>
      <c r="L26" s="13" t="s">
        <v>39</v>
      </c>
      <c r="M26" s="13" t="s">
        <v>164</v>
      </c>
      <c r="N26" s="13">
        <v>47</v>
      </c>
      <c r="O26" s="15">
        <v>0.80952380952381</v>
      </c>
      <c r="P26" s="13">
        <v>0</v>
      </c>
      <c r="Q26" s="13" t="s">
        <v>41</v>
      </c>
      <c r="R26" s="16">
        <v>84.1534653465347</v>
      </c>
      <c r="S26" s="16">
        <v>3.41534653465347</v>
      </c>
      <c r="T26" s="15">
        <f t="shared" si="0"/>
        <v>0.254545454545455</v>
      </c>
      <c r="U26" s="15">
        <f t="shared" si="2"/>
        <v>0.136842105263158</v>
      </c>
      <c r="V26" s="15">
        <f t="array" ref="V26:Y26">VLOOKUP(C26,[1]金融综测!B:N,{4,7,11,13},FALSE)</f>
        <v>0.1935</v>
      </c>
      <c r="W26" s="15">
        <v>0.6071</v>
      </c>
      <c r="X26" s="15">
        <v>0.327272727272727</v>
      </c>
      <c r="Y26" s="16">
        <v>78.5330846824058</v>
      </c>
      <c r="Z26" s="15">
        <f t="shared" si="3"/>
        <v>0.221052631578947</v>
      </c>
      <c r="AA26" s="13"/>
      <c r="AB26" s="16">
        <f t="shared" si="1"/>
        <v>75.1760807454684</v>
      </c>
    </row>
    <row r="27" s="2" customFormat="1" ht="30" customHeight="1" spans="1:28">
      <c r="A27" s="13">
        <v>26</v>
      </c>
      <c r="B27" s="14">
        <v>2023016959</v>
      </c>
      <c r="C27" s="13" t="s">
        <v>214</v>
      </c>
      <c r="D27" s="13" t="s">
        <v>43</v>
      </c>
      <c r="E27" s="13" t="s">
        <v>215</v>
      </c>
      <c r="F27" s="13" t="s">
        <v>33</v>
      </c>
      <c r="G27" s="13" t="s">
        <v>34</v>
      </c>
      <c r="H27" s="13" t="s">
        <v>35</v>
      </c>
      <c r="I27" s="13" t="s">
        <v>161</v>
      </c>
      <c r="J27" s="13" t="s">
        <v>162</v>
      </c>
      <c r="K27" s="13" t="s">
        <v>167</v>
      </c>
      <c r="L27" s="13" t="s">
        <v>39</v>
      </c>
      <c r="M27" s="13" t="s">
        <v>164</v>
      </c>
      <c r="N27" s="13">
        <v>50</v>
      </c>
      <c r="O27" s="15">
        <v>0.428571428571429</v>
      </c>
      <c r="P27" s="13">
        <v>5</v>
      </c>
      <c r="Q27" s="13" t="s">
        <v>32</v>
      </c>
      <c r="R27" s="16">
        <v>68.3300492610838</v>
      </c>
      <c r="S27" s="16">
        <v>1.96650246305419</v>
      </c>
      <c r="T27" s="15">
        <f t="shared" si="0"/>
        <v>0.890909090909091</v>
      </c>
      <c r="U27" s="15">
        <f t="shared" si="2"/>
        <v>0.494736842105263</v>
      </c>
      <c r="V27" s="15">
        <f t="array" ref="V27:Y27">VLOOKUP(C27,[1]金融综测!B:N,{4,7,11,13},FALSE)</f>
        <v>0.871</v>
      </c>
      <c r="W27" s="15">
        <v>0.8393</v>
      </c>
      <c r="X27" s="15">
        <v>0.8</v>
      </c>
      <c r="Y27" s="16">
        <v>69.2282956827629</v>
      </c>
      <c r="Z27" s="15">
        <f t="shared" si="3"/>
        <v>0.505263157894737</v>
      </c>
      <c r="AA27" s="13"/>
      <c r="AB27" s="16">
        <f t="shared" si="1"/>
        <v>61.5868689771433</v>
      </c>
    </row>
    <row r="28" s="2" customFormat="1" ht="30" customHeight="1" spans="1:28">
      <c r="A28" s="13">
        <v>27</v>
      </c>
      <c r="B28" s="14">
        <v>2023016960</v>
      </c>
      <c r="C28" s="13" t="s">
        <v>216</v>
      </c>
      <c r="D28" s="13" t="s">
        <v>43</v>
      </c>
      <c r="E28" s="13" t="s">
        <v>217</v>
      </c>
      <c r="F28" s="13" t="s">
        <v>33</v>
      </c>
      <c r="G28" s="13" t="s">
        <v>34</v>
      </c>
      <c r="H28" s="13" t="s">
        <v>35</v>
      </c>
      <c r="I28" s="13" t="s">
        <v>161</v>
      </c>
      <c r="J28" s="13" t="s">
        <v>162</v>
      </c>
      <c r="K28" s="13" t="s">
        <v>167</v>
      </c>
      <c r="L28" s="13" t="s">
        <v>39</v>
      </c>
      <c r="M28" s="13" t="s">
        <v>164</v>
      </c>
      <c r="N28" s="13">
        <v>49</v>
      </c>
      <c r="O28" s="15">
        <v>0.146341463414634</v>
      </c>
      <c r="P28" s="13">
        <v>11</v>
      </c>
      <c r="Q28" s="13" t="s">
        <v>32</v>
      </c>
      <c r="R28" s="16">
        <v>57.8457711442786</v>
      </c>
      <c r="S28" s="16">
        <v>1.36467661691542</v>
      </c>
      <c r="T28" s="15">
        <f t="shared" si="0"/>
        <v>1</v>
      </c>
      <c r="U28" s="15">
        <f t="shared" si="2"/>
        <v>0.578947368421053</v>
      </c>
      <c r="V28" s="15">
        <f t="array" ref="V28:Y28">VLOOKUP(C28,[1]金融综测!B:N,{4,7,11,13},FALSE)</f>
        <v>0.9677</v>
      </c>
      <c r="W28" s="15">
        <v>0.9286</v>
      </c>
      <c r="X28" s="15">
        <v>0.981818181818182</v>
      </c>
      <c r="Y28" s="16">
        <v>61.0998855638288</v>
      </c>
      <c r="Z28" s="15">
        <f t="shared" si="3"/>
        <v>0.568421052631579</v>
      </c>
      <c r="AA28" s="13"/>
      <c r="AB28" s="16">
        <f t="shared" si="1"/>
        <v>52.3866054718058</v>
      </c>
    </row>
    <row r="29" s="2" customFormat="1" ht="30" customHeight="1" spans="1:28">
      <c r="A29" s="13">
        <v>28</v>
      </c>
      <c r="B29" s="14">
        <v>2023016990</v>
      </c>
      <c r="C29" s="13" t="s">
        <v>218</v>
      </c>
      <c r="D29" s="13" t="s">
        <v>43</v>
      </c>
      <c r="E29" s="13" t="s">
        <v>219</v>
      </c>
      <c r="F29" s="13" t="s">
        <v>33</v>
      </c>
      <c r="G29" s="13" t="s">
        <v>34</v>
      </c>
      <c r="H29" s="13" t="s">
        <v>35</v>
      </c>
      <c r="I29" s="13" t="s">
        <v>161</v>
      </c>
      <c r="J29" s="13" t="s">
        <v>162</v>
      </c>
      <c r="K29" s="13" t="s">
        <v>163</v>
      </c>
      <c r="L29" s="13" t="s">
        <v>39</v>
      </c>
      <c r="M29" s="13" t="s">
        <v>164</v>
      </c>
      <c r="N29" s="13">
        <v>50</v>
      </c>
      <c r="O29" s="15">
        <v>0.380952380952381</v>
      </c>
      <c r="P29" s="13">
        <v>1</v>
      </c>
      <c r="Q29" s="13" t="s">
        <v>32</v>
      </c>
      <c r="R29" s="16">
        <v>73.4433497536946</v>
      </c>
      <c r="S29" s="16">
        <v>2.43004926108374</v>
      </c>
      <c r="T29" s="15">
        <f t="shared" si="0"/>
        <v>0.690909090909091</v>
      </c>
      <c r="U29" s="15">
        <f t="shared" si="2"/>
        <v>0.4</v>
      </c>
      <c r="V29" s="15">
        <f t="array" ref="V29:Y29">VLOOKUP(C29,[1]金融综测!B:N,{4,7,11,13},FALSE)</f>
        <v>0.7419</v>
      </c>
      <c r="W29" s="15">
        <v>0.5536</v>
      </c>
      <c r="X29" s="15">
        <v>0.872727272727273</v>
      </c>
      <c r="Y29" s="16">
        <v>70.8127764516259</v>
      </c>
      <c r="Z29" s="15">
        <f t="shared" si="3"/>
        <v>0.463157894736842</v>
      </c>
      <c r="AA29" s="13"/>
      <c r="AB29" s="16">
        <f t="shared" si="1"/>
        <v>65.8359574481183</v>
      </c>
    </row>
    <row r="30" s="2" customFormat="1" ht="30" customHeight="1" spans="1:28">
      <c r="A30" s="13">
        <v>29</v>
      </c>
      <c r="B30" s="14">
        <v>2023016991</v>
      </c>
      <c r="C30" s="13" t="s">
        <v>220</v>
      </c>
      <c r="D30" s="13" t="s">
        <v>43</v>
      </c>
      <c r="E30" s="13" t="s">
        <v>221</v>
      </c>
      <c r="F30" s="13" t="s">
        <v>33</v>
      </c>
      <c r="G30" s="13" t="s">
        <v>34</v>
      </c>
      <c r="H30" s="13" t="s">
        <v>35</v>
      </c>
      <c r="I30" s="13" t="s">
        <v>161</v>
      </c>
      <c r="J30" s="13" t="s">
        <v>162</v>
      </c>
      <c r="K30" s="13" t="s">
        <v>163</v>
      </c>
      <c r="L30" s="13" t="s">
        <v>39</v>
      </c>
      <c r="M30" s="13" t="s">
        <v>164</v>
      </c>
      <c r="N30" s="13">
        <v>50</v>
      </c>
      <c r="O30" s="15">
        <v>0.404761904761905</v>
      </c>
      <c r="P30" s="13">
        <v>1</v>
      </c>
      <c r="Q30" s="13" t="s">
        <v>32</v>
      </c>
      <c r="R30" s="16">
        <v>74.0098522167488</v>
      </c>
      <c r="S30" s="16">
        <v>2.45714285714286</v>
      </c>
      <c r="T30" s="15">
        <f t="shared" si="0"/>
        <v>0.672727272727273</v>
      </c>
      <c r="U30" s="15">
        <f t="shared" si="2"/>
        <v>0.389473684210526</v>
      </c>
      <c r="V30" s="15">
        <f t="array" ref="V30:Y30">VLOOKUP(C30,[1]金融综测!B:N,{4,7,11,13},FALSE)</f>
        <v>0.6613</v>
      </c>
      <c r="W30" s="15">
        <v>0.625</v>
      </c>
      <c r="X30" s="15">
        <v>0.690909090909091</v>
      </c>
      <c r="Y30" s="16">
        <v>73.4578964237351</v>
      </c>
      <c r="Z30" s="15">
        <f t="shared" si="3"/>
        <v>0.368421052631579</v>
      </c>
      <c r="AA30" s="13"/>
      <c r="AB30" s="16">
        <f t="shared" si="1"/>
        <v>66.5536714157725</v>
      </c>
    </row>
    <row r="31" s="2" customFormat="1" ht="30" customHeight="1" spans="1:28">
      <c r="A31" s="13">
        <v>30</v>
      </c>
      <c r="B31" s="14">
        <v>2023016992</v>
      </c>
      <c r="C31" s="13" t="s">
        <v>222</v>
      </c>
      <c r="D31" s="13" t="s">
        <v>43</v>
      </c>
      <c r="E31" s="13" t="s">
        <v>223</v>
      </c>
      <c r="F31" s="13" t="s">
        <v>33</v>
      </c>
      <c r="G31" s="13" t="s">
        <v>34</v>
      </c>
      <c r="H31" s="13" t="s">
        <v>35</v>
      </c>
      <c r="I31" s="13" t="s">
        <v>161</v>
      </c>
      <c r="J31" s="13" t="s">
        <v>162</v>
      </c>
      <c r="K31" s="13" t="s">
        <v>163</v>
      </c>
      <c r="L31" s="13" t="s">
        <v>39</v>
      </c>
      <c r="M31" s="13" t="s">
        <v>164</v>
      </c>
      <c r="N31" s="13">
        <v>50</v>
      </c>
      <c r="O31" s="15">
        <v>0.904761904761905</v>
      </c>
      <c r="P31" s="13">
        <v>0</v>
      </c>
      <c r="Q31" s="13" t="s">
        <v>41</v>
      </c>
      <c r="R31" s="16">
        <v>84.7783251231527</v>
      </c>
      <c r="S31" s="16">
        <v>3.47783251231527</v>
      </c>
      <c r="T31" s="15">
        <f t="shared" si="0"/>
        <v>0.218181818181818</v>
      </c>
      <c r="U31" s="15">
        <f t="shared" si="2"/>
        <v>0.115789473684211</v>
      </c>
      <c r="V31" s="15">
        <f t="array" ref="V31:Y31">VLOOKUP(C31,[1]金融综测!B:N,{4,7,11,13},FALSE)</f>
        <v>0.4516</v>
      </c>
      <c r="W31" s="15">
        <v>0.25</v>
      </c>
      <c r="X31" s="15">
        <v>0.2</v>
      </c>
      <c r="Y31" s="16">
        <v>81.223307745548</v>
      </c>
      <c r="Z31" s="15">
        <f t="shared" si="3"/>
        <v>0.147368421052632</v>
      </c>
      <c r="AA31" s="13"/>
      <c r="AB31" s="16">
        <f t="shared" si="1"/>
        <v>75.944990873077</v>
      </c>
    </row>
    <row r="32" s="2" customFormat="1" ht="30" customHeight="1" spans="1:28">
      <c r="A32" s="13">
        <v>31</v>
      </c>
      <c r="B32" s="14">
        <v>2023016993</v>
      </c>
      <c r="C32" s="13" t="s">
        <v>224</v>
      </c>
      <c r="D32" s="13" t="s">
        <v>43</v>
      </c>
      <c r="E32" s="13" t="s">
        <v>225</v>
      </c>
      <c r="F32" s="13" t="s">
        <v>33</v>
      </c>
      <c r="G32" s="13" t="s">
        <v>34</v>
      </c>
      <c r="H32" s="13" t="s">
        <v>35</v>
      </c>
      <c r="I32" s="13" t="s">
        <v>161</v>
      </c>
      <c r="J32" s="13" t="s">
        <v>162</v>
      </c>
      <c r="K32" s="13" t="s">
        <v>163</v>
      </c>
      <c r="L32" s="13" t="s">
        <v>39</v>
      </c>
      <c r="M32" s="13" t="s">
        <v>164</v>
      </c>
      <c r="N32" s="13">
        <v>50</v>
      </c>
      <c r="O32" s="15">
        <v>0.928571428571429</v>
      </c>
      <c r="P32" s="13">
        <v>1</v>
      </c>
      <c r="Q32" s="13" t="s">
        <v>32</v>
      </c>
      <c r="R32" s="16">
        <v>83.8472906403941</v>
      </c>
      <c r="S32" s="16">
        <v>3.63103448275862</v>
      </c>
      <c r="T32" s="15">
        <f t="shared" si="0"/>
        <v>0.181818181818182</v>
      </c>
      <c r="U32" s="15">
        <f t="shared" si="2"/>
        <v>0.168421052631579</v>
      </c>
      <c r="V32" s="15">
        <f t="array" ref="V32:Y32">VLOOKUP(C32,[1]金融综测!B:N,{4,7,11,13},FALSE)</f>
        <v>0.4032</v>
      </c>
      <c r="W32" s="15">
        <v>0.1786</v>
      </c>
      <c r="X32" s="15">
        <v>0.127272727272727</v>
      </c>
      <c r="Y32" s="16">
        <v>83.0534490403356</v>
      </c>
      <c r="Z32" s="15">
        <f t="shared" si="3"/>
        <v>0.105263157894737</v>
      </c>
      <c r="AA32" s="13"/>
      <c r="AB32" s="16">
        <f t="shared" si="1"/>
        <v>75.3831774163488</v>
      </c>
    </row>
    <row r="33" s="2" customFormat="1" ht="30" customHeight="1" spans="1:28">
      <c r="A33" s="13">
        <v>32</v>
      </c>
      <c r="B33" s="14">
        <v>2023016961</v>
      </c>
      <c r="C33" s="13" t="s">
        <v>226</v>
      </c>
      <c r="D33" s="13" t="s">
        <v>43</v>
      </c>
      <c r="E33" s="13" t="s">
        <v>227</v>
      </c>
      <c r="F33" s="13" t="s">
        <v>33</v>
      </c>
      <c r="G33" s="13" t="s">
        <v>34</v>
      </c>
      <c r="H33" s="13" t="s">
        <v>35</v>
      </c>
      <c r="I33" s="13" t="s">
        <v>161</v>
      </c>
      <c r="J33" s="13" t="s">
        <v>162</v>
      </c>
      <c r="K33" s="13" t="s">
        <v>167</v>
      </c>
      <c r="L33" s="13" t="s">
        <v>39</v>
      </c>
      <c r="M33" s="13" t="s">
        <v>164</v>
      </c>
      <c r="N33" s="13">
        <v>50</v>
      </c>
      <c r="O33" s="15">
        <v>0.666666666666667</v>
      </c>
      <c r="P33" s="13">
        <v>0</v>
      </c>
      <c r="Q33" s="13" t="s">
        <v>41</v>
      </c>
      <c r="R33" s="16">
        <v>80.3596059113301</v>
      </c>
      <c r="S33" s="16">
        <v>3.035960591133</v>
      </c>
      <c r="T33" s="15">
        <f t="shared" si="0"/>
        <v>0.472727272727273</v>
      </c>
      <c r="U33" s="15">
        <f t="shared" si="2"/>
        <v>0.273684210526316</v>
      </c>
      <c r="V33" s="15">
        <f t="array" ref="V33:Y33">VLOOKUP(C33,[1]金融综测!B:N,{4,7,11,13},FALSE)</f>
        <v>0.5968</v>
      </c>
      <c r="W33" s="15">
        <v>0.4643</v>
      </c>
      <c r="X33" s="15">
        <v>0.618181818181818</v>
      </c>
      <c r="Y33" s="16">
        <v>75.0841153571057</v>
      </c>
      <c r="Z33" s="15">
        <f t="shared" si="3"/>
        <v>0.336842105263158</v>
      </c>
      <c r="AA33" s="13"/>
      <c r="AB33" s="16">
        <f t="shared" si="1"/>
        <v>71.7960962647746</v>
      </c>
    </row>
    <row r="34" s="2" customFormat="1" ht="30" customHeight="1" spans="1:28">
      <c r="A34" s="13">
        <v>33</v>
      </c>
      <c r="B34" s="14">
        <v>2023016973</v>
      </c>
      <c r="C34" s="13" t="s">
        <v>228</v>
      </c>
      <c r="D34" s="13" t="s">
        <v>30</v>
      </c>
      <c r="E34" s="13" t="s">
        <v>229</v>
      </c>
      <c r="F34" s="13" t="s">
        <v>33</v>
      </c>
      <c r="G34" s="13" t="s">
        <v>34</v>
      </c>
      <c r="H34" s="13" t="s">
        <v>35</v>
      </c>
      <c r="I34" s="13" t="s">
        <v>161</v>
      </c>
      <c r="J34" s="13" t="s">
        <v>162</v>
      </c>
      <c r="K34" s="13" t="s">
        <v>163</v>
      </c>
      <c r="L34" s="13" t="s">
        <v>39</v>
      </c>
      <c r="M34" s="13" t="s">
        <v>164</v>
      </c>
      <c r="N34" s="13">
        <v>48</v>
      </c>
      <c r="O34" s="15">
        <v>0.785714285714286</v>
      </c>
      <c r="P34" s="13">
        <v>0</v>
      </c>
      <c r="Q34" s="13" t="s">
        <v>41</v>
      </c>
      <c r="R34" s="16">
        <v>81.81592039801</v>
      </c>
      <c r="S34" s="16">
        <v>3.181592039801</v>
      </c>
      <c r="T34" s="15">
        <f t="shared" si="0"/>
        <v>0.4</v>
      </c>
      <c r="U34" s="15">
        <f t="shared" si="2"/>
        <v>0.242105263157895</v>
      </c>
      <c r="V34" s="15">
        <f t="array" ref="V34:Y34">VLOOKUP(C34,[1]金融综测!B:N,{4,7,11,13},FALSE)</f>
        <v>0.2581</v>
      </c>
      <c r="W34" s="15">
        <v>0.3929</v>
      </c>
      <c r="X34" s="15">
        <v>0.436363636363636</v>
      </c>
      <c r="Y34" s="16">
        <v>78.5327204196907</v>
      </c>
      <c r="Z34" s="15">
        <f t="shared" si="3"/>
        <v>0.231578947368421</v>
      </c>
      <c r="AA34" s="13"/>
      <c r="AB34" s="16">
        <f t="shared" si="1"/>
        <v>73.3060083603771</v>
      </c>
    </row>
    <row r="35" s="2" customFormat="1" ht="30" customHeight="1" spans="1:28">
      <c r="A35" s="13">
        <v>34</v>
      </c>
      <c r="B35" s="14">
        <v>2023016962</v>
      </c>
      <c r="C35" s="13" t="s">
        <v>230</v>
      </c>
      <c r="D35" s="13" t="s">
        <v>43</v>
      </c>
      <c r="E35" s="13" t="s">
        <v>231</v>
      </c>
      <c r="F35" s="13" t="s">
        <v>33</v>
      </c>
      <c r="G35" s="13" t="s">
        <v>34</v>
      </c>
      <c r="H35" s="13" t="s">
        <v>35</v>
      </c>
      <c r="I35" s="13" t="s">
        <v>161</v>
      </c>
      <c r="J35" s="13" t="s">
        <v>162</v>
      </c>
      <c r="K35" s="13" t="s">
        <v>167</v>
      </c>
      <c r="L35" s="13" t="s">
        <v>39</v>
      </c>
      <c r="M35" s="13" t="s">
        <v>164</v>
      </c>
      <c r="N35" s="13">
        <v>49</v>
      </c>
      <c r="O35" s="15">
        <v>0.463414634146341</v>
      </c>
      <c r="P35" s="13">
        <v>1</v>
      </c>
      <c r="Q35" s="13" t="s">
        <v>32</v>
      </c>
      <c r="R35" s="16">
        <v>74.9800995024876</v>
      </c>
      <c r="S35" s="16">
        <v>2.54577114427861</v>
      </c>
      <c r="T35" s="15">
        <f t="shared" si="0"/>
        <v>0.636363636363636</v>
      </c>
      <c r="U35" s="15">
        <f t="shared" si="2"/>
        <v>0.378947368421053</v>
      </c>
      <c r="V35" s="15">
        <f t="array" ref="V35:Y35">VLOOKUP(C35,[1]金融综测!B:N,{4,7,11,13},FALSE)</f>
        <v>0.6129</v>
      </c>
      <c r="W35" s="15">
        <v>0.7857</v>
      </c>
      <c r="X35" s="15">
        <v>0.836363636363636</v>
      </c>
      <c r="Y35" s="16">
        <v>70.6863223328615</v>
      </c>
      <c r="Z35" s="15">
        <f t="shared" si="3"/>
        <v>0.484210526315789</v>
      </c>
      <c r="AA35" s="13"/>
      <c r="AB35" s="16">
        <f t="shared" si="1"/>
        <v>67.0527118352762</v>
      </c>
    </row>
    <row r="36" s="2" customFormat="1" ht="30" customHeight="1" spans="1:28">
      <c r="A36" s="13">
        <v>35</v>
      </c>
      <c r="B36" s="14">
        <v>2023016974</v>
      </c>
      <c r="C36" s="13" t="s">
        <v>232</v>
      </c>
      <c r="D36" s="13" t="s">
        <v>30</v>
      </c>
      <c r="E36" s="13" t="s">
        <v>233</v>
      </c>
      <c r="F36" s="13" t="s">
        <v>33</v>
      </c>
      <c r="G36" s="13" t="s">
        <v>34</v>
      </c>
      <c r="H36" s="13" t="s">
        <v>35</v>
      </c>
      <c r="I36" s="13" t="s">
        <v>161</v>
      </c>
      <c r="J36" s="13" t="s">
        <v>162</v>
      </c>
      <c r="K36" s="13" t="s">
        <v>163</v>
      </c>
      <c r="L36" s="13" t="s">
        <v>39</v>
      </c>
      <c r="M36" s="13" t="s">
        <v>164</v>
      </c>
      <c r="N36" s="13">
        <v>50</v>
      </c>
      <c r="O36" s="15">
        <v>0.785714285714286</v>
      </c>
      <c r="P36" s="13">
        <v>0</v>
      </c>
      <c r="Q36" s="13" t="s">
        <v>41</v>
      </c>
      <c r="R36" s="16">
        <v>82.2216748768473</v>
      </c>
      <c r="S36" s="16">
        <v>3.22216748768473</v>
      </c>
      <c r="T36" s="15">
        <f t="shared" si="0"/>
        <v>0.363636363636364</v>
      </c>
      <c r="U36" s="15">
        <f t="shared" si="2"/>
        <v>0.2</v>
      </c>
      <c r="V36" s="15">
        <f t="array" ref="V36:Y36">VLOOKUP(C36,[1]金融综测!B:N,{4,7,11,13},FALSE)</f>
        <v>0.3226</v>
      </c>
      <c r="W36" s="15">
        <v>0.2321</v>
      </c>
      <c r="X36" s="15">
        <v>0.363636363636364</v>
      </c>
      <c r="Y36" s="16">
        <v>80.5556419876303</v>
      </c>
      <c r="Z36" s="15">
        <f t="shared" si="3"/>
        <v>0.157894736842105</v>
      </c>
      <c r="AA36" s="13"/>
      <c r="AB36" s="16">
        <f t="shared" si="1"/>
        <v>73.8329041002409</v>
      </c>
    </row>
    <row r="37" s="2" customFormat="1" ht="30" customHeight="1" spans="1:28">
      <c r="A37" s="13">
        <v>36</v>
      </c>
      <c r="B37" s="14">
        <v>2023016994</v>
      </c>
      <c r="C37" s="13" t="s">
        <v>234</v>
      </c>
      <c r="D37" s="13" t="s">
        <v>43</v>
      </c>
      <c r="E37" s="13" t="s">
        <v>235</v>
      </c>
      <c r="F37" s="13" t="s">
        <v>33</v>
      </c>
      <c r="G37" s="13" t="s">
        <v>34</v>
      </c>
      <c r="H37" s="13" t="s">
        <v>35</v>
      </c>
      <c r="I37" s="13" t="s">
        <v>161</v>
      </c>
      <c r="J37" s="13" t="s">
        <v>162</v>
      </c>
      <c r="K37" s="13" t="s">
        <v>163</v>
      </c>
      <c r="L37" s="13" t="s">
        <v>39</v>
      </c>
      <c r="M37" s="13" t="s">
        <v>164</v>
      </c>
      <c r="N37" s="13">
        <v>50</v>
      </c>
      <c r="O37" s="15">
        <v>0.166666666666667</v>
      </c>
      <c r="P37" s="13">
        <v>7</v>
      </c>
      <c r="Q37" s="13" t="s">
        <v>32</v>
      </c>
      <c r="R37" s="16">
        <v>62.5960591133005</v>
      </c>
      <c r="S37" s="16">
        <v>1.61034482758621</v>
      </c>
      <c r="T37" s="15">
        <f t="shared" si="0"/>
        <v>0.963636363636364</v>
      </c>
      <c r="U37" s="15">
        <f t="shared" si="2"/>
        <v>0.557894736842105</v>
      </c>
      <c r="V37" s="15">
        <f t="array" ref="V37:Y37">VLOOKUP(C37,[1]金融综测!B:N,{4,7,11,13},FALSE)</f>
        <v>0.9355</v>
      </c>
      <c r="W37" s="15">
        <v>0.9464</v>
      </c>
      <c r="X37" s="15">
        <v>0.945454545454545</v>
      </c>
      <c r="Y37" s="16">
        <v>62.6631103657179</v>
      </c>
      <c r="Z37" s="15">
        <f t="shared" si="3"/>
        <v>0.547368421052632</v>
      </c>
      <c r="AA37" s="13"/>
      <c r="AB37" s="16">
        <f t="shared" si="1"/>
        <v>56.3431583272122</v>
      </c>
    </row>
    <row r="38" s="2" customFormat="1" ht="30" customHeight="1" spans="1:28">
      <c r="A38" s="13">
        <v>37</v>
      </c>
      <c r="B38" s="14">
        <v>2023016963</v>
      </c>
      <c r="C38" s="13" t="s">
        <v>236</v>
      </c>
      <c r="D38" s="13" t="s">
        <v>43</v>
      </c>
      <c r="E38" s="13" t="s">
        <v>237</v>
      </c>
      <c r="F38" s="13" t="s">
        <v>33</v>
      </c>
      <c r="G38" s="13" t="s">
        <v>34</v>
      </c>
      <c r="H38" s="13" t="s">
        <v>35</v>
      </c>
      <c r="I38" s="13" t="s">
        <v>161</v>
      </c>
      <c r="J38" s="13" t="s">
        <v>162</v>
      </c>
      <c r="K38" s="13" t="s">
        <v>167</v>
      </c>
      <c r="L38" s="13" t="s">
        <v>39</v>
      </c>
      <c r="M38" s="13" t="s">
        <v>164</v>
      </c>
      <c r="N38" s="13">
        <v>50</v>
      </c>
      <c r="O38" s="15">
        <v>0.261904761904762</v>
      </c>
      <c r="P38" s="13">
        <v>0</v>
      </c>
      <c r="Q38" s="13" t="s">
        <v>41</v>
      </c>
      <c r="R38" s="16">
        <v>71.1724137931035</v>
      </c>
      <c r="S38" s="16">
        <v>2.11724137931034</v>
      </c>
      <c r="T38" s="15">
        <f t="shared" si="0"/>
        <v>0.8</v>
      </c>
      <c r="U38" s="15">
        <f t="shared" si="2"/>
        <v>0.442105263157895</v>
      </c>
      <c r="V38" s="15">
        <f t="array" ref="V38:Y38">VLOOKUP(C38,[1]金融综测!B:N,{4,7,11,13},FALSE)</f>
        <v>0.9194</v>
      </c>
      <c r="W38" s="15">
        <v>0.875</v>
      </c>
      <c r="X38" s="15">
        <v>0.709090909090909</v>
      </c>
      <c r="Y38" s="16">
        <v>69.5787551217128</v>
      </c>
      <c r="Z38" s="15">
        <f t="shared" si="3"/>
        <v>0.494736842105263</v>
      </c>
      <c r="AA38" s="13"/>
      <c r="AB38" s="16">
        <f t="shared" si="1"/>
        <v>63.8958065466541</v>
      </c>
    </row>
    <row r="39" s="2" customFormat="1" ht="30" customHeight="1" spans="1:28">
      <c r="A39" s="13">
        <v>38</v>
      </c>
      <c r="B39" s="14">
        <v>2023016942</v>
      </c>
      <c r="C39" s="13" t="s">
        <v>238</v>
      </c>
      <c r="D39" s="13" t="s">
        <v>30</v>
      </c>
      <c r="E39" s="13" t="s">
        <v>239</v>
      </c>
      <c r="F39" s="13" t="s">
        <v>33</v>
      </c>
      <c r="G39" s="13" t="s">
        <v>34</v>
      </c>
      <c r="H39" s="13" t="s">
        <v>35</v>
      </c>
      <c r="I39" s="13" t="s">
        <v>161</v>
      </c>
      <c r="J39" s="13" t="s">
        <v>162</v>
      </c>
      <c r="K39" s="13" t="s">
        <v>167</v>
      </c>
      <c r="L39" s="13" t="s">
        <v>39</v>
      </c>
      <c r="M39" s="13" t="s">
        <v>164</v>
      </c>
      <c r="N39" s="13">
        <v>50</v>
      </c>
      <c r="O39" s="15">
        <v>0.738095238095238</v>
      </c>
      <c r="P39" s="13">
        <v>1</v>
      </c>
      <c r="Q39" s="13" t="s">
        <v>32</v>
      </c>
      <c r="R39" s="16">
        <v>78.0049261083744</v>
      </c>
      <c r="S39" s="16">
        <v>2.84778325123153</v>
      </c>
      <c r="T39" s="15">
        <f t="shared" si="0"/>
        <v>0.545454545454545</v>
      </c>
      <c r="U39" s="15">
        <f t="shared" si="2"/>
        <v>0.326315789473684</v>
      </c>
      <c r="V39" s="15">
        <f t="array" ref="V39:Y39">VLOOKUP(C39,[1]金融综测!B:N,{4,7,11,13},FALSE)</f>
        <v>0.5806</v>
      </c>
      <c r="W39" s="15">
        <v>0.4464</v>
      </c>
      <c r="X39" s="15">
        <v>0.418181818181818</v>
      </c>
      <c r="Y39" s="16">
        <v>77.5085216806166</v>
      </c>
      <c r="Z39" s="15">
        <f t="shared" si="3"/>
        <v>0.273684210526316</v>
      </c>
      <c r="AA39" s="13"/>
      <c r="AB39" s="16">
        <f t="shared" si="1"/>
        <v>70.1547930547612</v>
      </c>
    </row>
    <row r="40" s="2" customFormat="1" ht="30" customHeight="1" spans="1:28">
      <c r="A40" s="13">
        <v>39</v>
      </c>
      <c r="B40" s="14">
        <v>2023016975</v>
      </c>
      <c r="C40" s="13" t="s">
        <v>240</v>
      </c>
      <c r="D40" s="13" t="s">
        <v>30</v>
      </c>
      <c r="E40" s="13" t="s">
        <v>241</v>
      </c>
      <c r="F40" s="13" t="s">
        <v>33</v>
      </c>
      <c r="G40" s="13" t="s">
        <v>34</v>
      </c>
      <c r="H40" s="13" t="s">
        <v>35</v>
      </c>
      <c r="I40" s="13" t="s">
        <v>161</v>
      </c>
      <c r="J40" s="13" t="s">
        <v>162</v>
      </c>
      <c r="K40" s="13" t="s">
        <v>163</v>
      </c>
      <c r="L40" s="13" t="s">
        <v>39</v>
      </c>
      <c r="M40" s="13" t="s">
        <v>164</v>
      </c>
      <c r="N40" s="13">
        <v>50</v>
      </c>
      <c r="O40" s="15">
        <v>0.952380952380952</v>
      </c>
      <c r="P40" s="13">
        <v>0</v>
      </c>
      <c r="Q40" s="13" t="s">
        <v>41</v>
      </c>
      <c r="R40" s="16">
        <v>89.9704433497537</v>
      </c>
      <c r="S40" s="16">
        <v>3.99704433497537</v>
      </c>
      <c r="T40" s="15">
        <f t="shared" si="0"/>
        <v>0.0727272727272727</v>
      </c>
      <c r="U40" s="15">
        <f t="shared" si="2"/>
        <v>0.0421052631578947</v>
      </c>
      <c r="V40" s="15">
        <f t="array" ref="V40:Y40">VLOOKUP(C40,[1]金融综测!B:N,{4,7,11,13},FALSE)</f>
        <v>0.129</v>
      </c>
      <c r="W40" s="15">
        <v>0.0357</v>
      </c>
      <c r="X40" s="15">
        <v>0.0363636363636364</v>
      </c>
      <c r="Y40" s="16">
        <v>99.5077627661828</v>
      </c>
      <c r="Z40" s="15">
        <f t="shared" si="3"/>
        <v>0.0210526315789474</v>
      </c>
      <c r="AA40" s="13" t="str">
        <f>VLOOKUP(C40,[1]学术专长!C:D,2,FALSE)</f>
        <v>5</v>
      </c>
      <c r="AB40" s="16">
        <f t="shared" si="1"/>
        <v>86.9271309564212</v>
      </c>
    </row>
    <row r="41" s="2" customFormat="1" ht="30" customHeight="1" spans="1:28">
      <c r="A41" s="13">
        <v>40</v>
      </c>
      <c r="B41" s="14">
        <v>2023016996</v>
      </c>
      <c r="C41" s="13" t="s">
        <v>242</v>
      </c>
      <c r="D41" s="13" t="s">
        <v>43</v>
      </c>
      <c r="E41" s="13" t="s">
        <v>243</v>
      </c>
      <c r="F41" s="13" t="s">
        <v>33</v>
      </c>
      <c r="G41" s="13" t="s">
        <v>34</v>
      </c>
      <c r="H41" s="13" t="s">
        <v>35</v>
      </c>
      <c r="I41" s="13" t="s">
        <v>161</v>
      </c>
      <c r="J41" s="13" t="s">
        <v>162</v>
      </c>
      <c r="K41" s="13" t="s">
        <v>163</v>
      </c>
      <c r="L41" s="13" t="s">
        <v>39</v>
      </c>
      <c r="M41" s="13" t="s">
        <v>164</v>
      </c>
      <c r="N41" s="13">
        <v>50</v>
      </c>
      <c r="O41" s="15">
        <v>0.642857142857143</v>
      </c>
      <c r="P41" s="13">
        <v>0</v>
      </c>
      <c r="Q41" s="13" t="s">
        <v>41</v>
      </c>
      <c r="R41" s="16">
        <v>78.423645320197</v>
      </c>
      <c r="S41" s="16">
        <v>2.8423645320197</v>
      </c>
      <c r="T41" s="15">
        <f t="shared" si="0"/>
        <v>0.563636363636364</v>
      </c>
      <c r="U41" s="15">
        <f t="shared" si="2"/>
        <v>0.305263157894737</v>
      </c>
      <c r="V41" s="15">
        <f t="array" ref="V41:Y41">VLOOKUP(C41,[1]金融综测!B:N,{4,7,11,13},FALSE)</f>
        <v>0.5645</v>
      </c>
      <c r="W41" s="15">
        <v>0.5714</v>
      </c>
      <c r="X41" s="15">
        <v>0.472727272727273</v>
      </c>
      <c r="Y41" s="16">
        <v>76.1629220647836</v>
      </c>
      <c r="Z41" s="15">
        <f t="shared" si="3"/>
        <v>0.305263157894737</v>
      </c>
      <c r="AA41" s="13"/>
      <c r="AB41" s="16">
        <f t="shared" si="1"/>
        <v>70.355208462636</v>
      </c>
    </row>
    <row r="42" s="2" customFormat="1" ht="30" customHeight="1" spans="1:28">
      <c r="A42" s="13">
        <v>41</v>
      </c>
      <c r="B42" s="14">
        <v>2023016964</v>
      </c>
      <c r="C42" s="13" t="s">
        <v>244</v>
      </c>
      <c r="D42" s="13" t="s">
        <v>43</v>
      </c>
      <c r="E42" s="13" t="s">
        <v>245</v>
      </c>
      <c r="F42" s="13" t="s">
        <v>33</v>
      </c>
      <c r="G42" s="13" t="s">
        <v>34</v>
      </c>
      <c r="H42" s="13" t="s">
        <v>35</v>
      </c>
      <c r="I42" s="13" t="s">
        <v>161</v>
      </c>
      <c r="J42" s="13" t="s">
        <v>162</v>
      </c>
      <c r="K42" s="13" t="s">
        <v>167</v>
      </c>
      <c r="L42" s="13" t="s">
        <v>39</v>
      </c>
      <c r="M42" s="13" t="s">
        <v>164</v>
      </c>
      <c r="N42" s="13">
        <v>50</v>
      </c>
      <c r="O42" s="15">
        <v>0.380952380952381</v>
      </c>
      <c r="P42" s="13">
        <v>7</v>
      </c>
      <c r="Q42" s="13" t="s">
        <v>32</v>
      </c>
      <c r="R42" s="16">
        <v>65.0788177339902</v>
      </c>
      <c r="S42" s="16">
        <v>1.88522167487685</v>
      </c>
      <c r="T42" s="15">
        <f t="shared" si="0"/>
        <v>0.909090909090909</v>
      </c>
      <c r="U42" s="15">
        <f t="shared" si="2"/>
        <v>0.526315789473684</v>
      </c>
      <c r="V42" s="15">
        <f t="array" ref="V42:Y42">VLOOKUP(C42,[1]金融综测!B:N,{4,7,11,13},FALSE)</f>
        <v>0.9516</v>
      </c>
      <c r="W42" s="15">
        <v>0.8929</v>
      </c>
      <c r="X42" s="15">
        <v>0.909090909090909</v>
      </c>
      <c r="Y42" s="16">
        <v>64.3395306803661</v>
      </c>
      <c r="Z42" s="15">
        <f t="shared" si="3"/>
        <v>0.526315789473684</v>
      </c>
      <c r="AA42" s="13"/>
      <c r="AB42" s="16">
        <f t="shared" si="1"/>
        <v>58.4970072552288</v>
      </c>
    </row>
    <row r="43" s="2" customFormat="1" ht="30" customHeight="1" spans="1:28">
      <c r="A43" s="13">
        <v>42</v>
      </c>
      <c r="B43" s="14">
        <v>2023016976</v>
      </c>
      <c r="C43" s="13" t="s">
        <v>246</v>
      </c>
      <c r="D43" s="13" t="s">
        <v>30</v>
      </c>
      <c r="E43" s="13" t="s">
        <v>247</v>
      </c>
      <c r="F43" s="13" t="s">
        <v>33</v>
      </c>
      <c r="G43" s="13" t="s">
        <v>34</v>
      </c>
      <c r="H43" s="13" t="s">
        <v>35</v>
      </c>
      <c r="I43" s="13" t="s">
        <v>161</v>
      </c>
      <c r="J43" s="13" t="s">
        <v>162</v>
      </c>
      <c r="K43" s="13" t="s">
        <v>163</v>
      </c>
      <c r="L43" s="13" t="s">
        <v>39</v>
      </c>
      <c r="M43" s="13" t="s">
        <v>164</v>
      </c>
      <c r="N43" s="13">
        <v>50</v>
      </c>
      <c r="O43" s="15">
        <v>0.404761904761905</v>
      </c>
      <c r="P43" s="13">
        <v>2</v>
      </c>
      <c r="Q43" s="13" t="s">
        <v>32</v>
      </c>
      <c r="R43" s="16">
        <v>72.128078817734</v>
      </c>
      <c r="S43" s="16">
        <v>2.29261083743842</v>
      </c>
      <c r="T43" s="15">
        <f t="shared" si="0"/>
        <v>0.709090909090909</v>
      </c>
      <c r="U43" s="15">
        <f t="shared" si="2"/>
        <v>0.410526315789474</v>
      </c>
      <c r="V43" s="15">
        <f t="array" ref="V43:Y43">VLOOKUP(C43,[1]金融综测!B:N,{4,7,11,13},FALSE)</f>
        <v>0.7258</v>
      </c>
      <c r="W43" s="15">
        <v>0.7143</v>
      </c>
      <c r="X43" s="15">
        <v>0.727272727272727</v>
      </c>
      <c r="Y43" s="16">
        <v>72.3098725109307</v>
      </c>
      <c r="Z43" s="15">
        <f t="shared" si="3"/>
        <v>0.4</v>
      </c>
      <c r="AA43" s="13"/>
      <c r="AB43" s="16">
        <f t="shared" si="1"/>
        <v>64.9334503052803</v>
      </c>
    </row>
    <row r="44" s="2" customFormat="1" ht="30" customHeight="1" spans="1:28">
      <c r="A44" s="13">
        <v>43</v>
      </c>
      <c r="B44" s="14">
        <v>2023016943</v>
      </c>
      <c r="C44" s="13" t="s">
        <v>248</v>
      </c>
      <c r="D44" s="13" t="s">
        <v>30</v>
      </c>
      <c r="E44" s="13" t="s">
        <v>249</v>
      </c>
      <c r="F44" s="13" t="s">
        <v>33</v>
      </c>
      <c r="G44" s="13" t="s">
        <v>34</v>
      </c>
      <c r="H44" s="13" t="s">
        <v>35</v>
      </c>
      <c r="I44" s="13" t="s">
        <v>161</v>
      </c>
      <c r="J44" s="13" t="s">
        <v>162</v>
      </c>
      <c r="K44" s="13" t="s">
        <v>167</v>
      </c>
      <c r="L44" s="13" t="s">
        <v>39</v>
      </c>
      <c r="M44" s="13" t="s">
        <v>164</v>
      </c>
      <c r="N44" s="13">
        <v>50</v>
      </c>
      <c r="O44" s="15">
        <v>0.928571428571429</v>
      </c>
      <c r="P44" s="13">
        <v>0</v>
      </c>
      <c r="Q44" s="13" t="s">
        <v>41</v>
      </c>
      <c r="R44" s="16">
        <v>89.5467980295567</v>
      </c>
      <c r="S44" s="16">
        <v>3.95467980295566</v>
      </c>
      <c r="T44" s="15">
        <f t="shared" si="0"/>
        <v>0.0909090909090909</v>
      </c>
      <c r="U44" s="15">
        <f t="shared" si="2"/>
        <v>0.0526315789473684</v>
      </c>
      <c r="V44" s="15">
        <f t="array" ref="V44:Y44">VLOOKUP(C44,[1]金融综测!B:N,{4,7,11,13},FALSE)</f>
        <v>0.1613</v>
      </c>
      <c r="W44" s="15">
        <v>0.1071</v>
      </c>
      <c r="X44" s="15">
        <v>0.181818181818182</v>
      </c>
      <c r="Y44" s="16">
        <v>83.8520097072156</v>
      </c>
      <c r="Z44" s="15">
        <f t="shared" si="3"/>
        <v>0.0736842105263158</v>
      </c>
      <c r="AA44" s="13"/>
      <c r="AB44" s="16">
        <f t="shared" si="1"/>
        <v>80.0226393943669</v>
      </c>
    </row>
    <row r="45" s="2" customFormat="1" ht="30" customHeight="1" spans="1:28">
      <c r="A45" s="13">
        <v>44</v>
      </c>
      <c r="B45" s="14">
        <v>2023016944</v>
      </c>
      <c r="C45" s="13" t="s">
        <v>250</v>
      </c>
      <c r="D45" s="13" t="s">
        <v>30</v>
      </c>
      <c r="E45" s="13" t="s">
        <v>251</v>
      </c>
      <c r="F45" s="13" t="s">
        <v>33</v>
      </c>
      <c r="G45" s="13" t="s">
        <v>34</v>
      </c>
      <c r="H45" s="13" t="s">
        <v>35</v>
      </c>
      <c r="I45" s="13" t="s">
        <v>161</v>
      </c>
      <c r="J45" s="13" t="s">
        <v>162</v>
      </c>
      <c r="K45" s="13" t="s">
        <v>167</v>
      </c>
      <c r="L45" s="13" t="s">
        <v>39</v>
      </c>
      <c r="M45" s="13" t="s">
        <v>164</v>
      </c>
      <c r="N45" s="13">
        <v>47</v>
      </c>
      <c r="O45" s="15">
        <v>0.761904761904762</v>
      </c>
      <c r="P45" s="13">
        <v>1</v>
      </c>
      <c r="Q45" s="13" t="s">
        <v>32</v>
      </c>
      <c r="R45" s="16">
        <v>81.979797979798</v>
      </c>
      <c r="S45" s="16">
        <v>3.22323232323232</v>
      </c>
      <c r="T45" s="15">
        <f t="shared" si="0"/>
        <v>0.345454545454545</v>
      </c>
      <c r="U45" s="15">
        <f t="shared" si="2"/>
        <v>0.210526315789474</v>
      </c>
      <c r="V45" s="15">
        <f t="array" ref="V45:Y45">VLOOKUP(C45,[1]金融综测!B:N,{4,7,11,13},FALSE)</f>
        <v>0.2742</v>
      </c>
      <c r="W45" s="15">
        <v>0.4821</v>
      </c>
      <c r="X45" s="15">
        <v>0.345454545454545</v>
      </c>
      <c r="Y45" s="16">
        <v>78.7625803138496</v>
      </c>
      <c r="Z45" s="15">
        <f t="shared" si="3"/>
        <v>0.2</v>
      </c>
      <c r="AA45" s="13"/>
      <c r="AB45" s="16">
        <f t="shared" si="1"/>
        <v>73.4600964152234</v>
      </c>
    </row>
    <row r="46" s="2" customFormat="1" ht="30" customHeight="1" spans="1:28">
      <c r="A46" s="13">
        <v>45</v>
      </c>
      <c r="B46" s="14">
        <v>2023016965</v>
      </c>
      <c r="C46" s="13" t="s">
        <v>252</v>
      </c>
      <c r="D46" s="13" t="s">
        <v>43</v>
      </c>
      <c r="E46" s="13" t="s">
        <v>253</v>
      </c>
      <c r="F46" s="13" t="s">
        <v>33</v>
      </c>
      <c r="G46" s="13" t="s">
        <v>34</v>
      </c>
      <c r="H46" s="13" t="s">
        <v>35</v>
      </c>
      <c r="I46" s="13" t="s">
        <v>161</v>
      </c>
      <c r="J46" s="13" t="s">
        <v>162</v>
      </c>
      <c r="K46" s="13" t="s">
        <v>167</v>
      </c>
      <c r="L46" s="13" t="s">
        <v>39</v>
      </c>
      <c r="M46" s="13" t="s">
        <v>164</v>
      </c>
      <c r="N46" s="13">
        <v>50</v>
      </c>
      <c r="O46" s="15">
        <v>0.69047619047619</v>
      </c>
      <c r="P46" s="13">
        <v>0</v>
      </c>
      <c r="Q46" s="13" t="s">
        <v>41</v>
      </c>
      <c r="R46" s="16">
        <v>81.3497536945813</v>
      </c>
      <c r="S46" s="16">
        <v>3.13497536945813</v>
      </c>
      <c r="T46" s="15">
        <f t="shared" si="0"/>
        <v>0.454545454545455</v>
      </c>
      <c r="U46" s="15">
        <f t="shared" si="2"/>
        <v>0.263157894736842</v>
      </c>
      <c r="V46" s="15">
        <f t="array" ref="V46:Y46">VLOOKUP(C46,[1]金融综测!B:N,{4,7,11,13},FALSE)</f>
        <v>0.4355</v>
      </c>
      <c r="W46" s="15">
        <v>0.3036</v>
      </c>
      <c r="X46" s="15">
        <v>0.527272727272727</v>
      </c>
      <c r="Y46" s="16">
        <v>77.7147300043075</v>
      </c>
      <c r="Z46" s="15">
        <f t="shared" si="3"/>
        <v>0.263157894736842</v>
      </c>
      <c r="AA46" s="13"/>
      <c r="AB46" s="16">
        <f t="shared" si="1"/>
        <v>72.8512759560958</v>
      </c>
    </row>
    <row r="47" s="2" customFormat="1" ht="30" customHeight="1" spans="1:28">
      <c r="A47" s="13">
        <v>46</v>
      </c>
      <c r="B47" s="14">
        <v>2023016997</v>
      </c>
      <c r="C47" s="13" t="s">
        <v>254</v>
      </c>
      <c r="D47" s="13" t="s">
        <v>43</v>
      </c>
      <c r="E47" s="13" t="s">
        <v>255</v>
      </c>
      <c r="F47" s="13" t="s">
        <v>33</v>
      </c>
      <c r="G47" s="13" t="s">
        <v>34</v>
      </c>
      <c r="H47" s="13" t="s">
        <v>35</v>
      </c>
      <c r="I47" s="13" t="s">
        <v>161</v>
      </c>
      <c r="J47" s="13" t="s">
        <v>162</v>
      </c>
      <c r="K47" s="13" t="s">
        <v>163</v>
      </c>
      <c r="L47" s="13" t="s">
        <v>39</v>
      </c>
      <c r="M47" s="13" t="s">
        <v>164</v>
      </c>
      <c r="N47" s="13">
        <v>50</v>
      </c>
      <c r="O47" s="15">
        <v>0.357142857142857</v>
      </c>
      <c r="P47" s="13">
        <v>2</v>
      </c>
      <c r="Q47" s="13" t="s">
        <v>32</v>
      </c>
      <c r="R47" s="16">
        <v>71.1871921182266</v>
      </c>
      <c r="S47" s="16">
        <v>2.15812807881773</v>
      </c>
      <c r="T47" s="15">
        <f t="shared" si="0"/>
        <v>0.763636363636364</v>
      </c>
      <c r="U47" s="15">
        <f t="shared" si="2"/>
        <v>0.431578947368421</v>
      </c>
      <c r="V47" s="15">
        <f t="array" ref="V47:Y47">VLOOKUP(C47,[1]金融综测!B:N,{4,7,11,13},FALSE)</f>
        <v>0.8548</v>
      </c>
      <c r="W47" s="15">
        <v>0.6786</v>
      </c>
      <c r="X47" s="15">
        <v>0.581818181818182</v>
      </c>
      <c r="Y47" s="16">
        <v>72.3975935469967</v>
      </c>
      <c r="Z47" s="15">
        <f t="shared" si="3"/>
        <v>0.389473684210526</v>
      </c>
      <c r="AA47" s="13"/>
      <c r="AB47" s="16">
        <f t="shared" si="1"/>
        <v>64.189513049281</v>
      </c>
    </row>
    <row r="48" s="2" customFormat="1" ht="30" customHeight="1" spans="1:28">
      <c r="A48" s="13">
        <v>47</v>
      </c>
      <c r="B48" s="14">
        <v>2023016979</v>
      </c>
      <c r="C48" s="13" t="s">
        <v>256</v>
      </c>
      <c r="D48" s="13" t="s">
        <v>30</v>
      </c>
      <c r="E48" s="13" t="s">
        <v>257</v>
      </c>
      <c r="F48" s="13" t="s">
        <v>33</v>
      </c>
      <c r="G48" s="13" t="s">
        <v>34</v>
      </c>
      <c r="H48" s="13" t="s">
        <v>35</v>
      </c>
      <c r="I48" s="13" t="s">
        <v>161</v>
      </c>
      <c r="J48" s="13" t="s">
        <v>162</v>
      </c>
      <c r="K48" s="13" t="s">
        <v>163</v>
      </c>
      <c r="L48" s="13" t="s">
        <v>39</v>
      </c>
      <c r="M48" s="13" t="s">
        <v>164</v>
      </c>
      <c r="N48" s="13">
        <v>47</v>
      </c>
      <c r="O48" s="15">
        <v>0.761904761904762</v>
      </c>
      <c r="P48" s="13">
        <v>0</v>
      </c>
      <c r="Q48" s="13" t="s">
        <v>41</v>
      </c>
      <c r="R48" s="16">
        <v>84.0247524752475</v>
      </c>
      <c r="S48" s="16">
        <v>3.40247524752475</v>
      </c>
      <c r="T48" s="15">
        <f t="shared" si="0"/>
        <v>0.272727272727273</v>
      </c>
      <c r="U48" s="15">
        <f t="shared" si="2"/>
        <v>0.147368421052632</v>
      </c>
      <c r="V48" s="15">
        <f t="array" ref="V48:Y48">VLOOKUP(C48,[1]金融综测!B:N,{4,7,11,13},FALSE)</f>
        <v>0.2903</v>
      </c>
      <c r="W48" s="15">
        <v>0.5</v>
      </c>
      <c r="X48" s="15">
        <v>0.272727272727273</v>
      </c>
      <c r="Y48" s="16">
        <v>78.9206206071844</v>
      </c>
      <c r="Z48" s="15">
        <f t="shared" si="3"/>
        <v>0.189473684210526</v>
      </c>
      <c r="AA48" s="13"/>
      <c r="AB48" s="16">
        <f t="shared" si="1"/>
        <v>75.1118640409164</v>
      </c>
    </row>
    <row r="49" s="2" customFormat="1" ht="30" customHeight="1" spans="1:28">
      <c r="A49" s="13">
        <v>48</v>
      </c>
      <c r="B49" s="14">
        <v>2023016945</v>
      </c>
      <c r="C49" s="13" t="s">
        <v>258</v>
      </c>
      <c r="D49" s="13" t="s">
        <v>30</v>
      </c>
      <c r="E49" s="13" t="s">
        <v>259</v>
      </c>
      <c r="F49" s="13" t="s">
        <v>33</v>
      </c>
      <c r="G49" s="13" t="s">
        <v>34</v>
      </c>
      <c r="H49" s="13" t="s">
        <v>35</v>
      </c>
      <c r="I49" s="13" t="s">
        <v>161</v>
      </c>
      <c r="J49" s="13" t="s">
        <v>162</v>
      </c>
      <c r="K49" s="13" t="s">
        <v>167</v>
      </c>
      <c r="L49" s="13" t="s">
        <v>39</v>
      </c>
      <c r="M49" s="13" t="s">
        <v>164</v>
      </c>
      <c r="N49" s="13">
        <v>50</v>
      </c>
      <c r="O49" s="15">
        <v>1</v>
      </c>
      <c r="P49" s="13">
        <v>0</v>
      </c>
      <c r="Q49" s="13" t="s">
        <v>41</v>
      </c>
      <c r="R49" s="16">
        <v>93.0689655172414</v>
      </c>
      <c r="S49" s="16">
        <v>4.30689655172414</v>
      </c>
      <c r="T49" s="15">
        <f t="shared" si="0"/>
        <v>0.0181818181818182</v>
      </c>
      <c r="U49" s="15">
        <f t="shared" si="2"/>
        <v>0.0105263157894737</v>
      </c>
      <c r="V49" s="15">
        <f t="array" ref="V49:Y49">VLOOKUP(C49,[1]金融综测!B:N,{4,7,11,13},FALSE)</f>
        <v>0.0323</v>
      </c>
      <c r="W49" s="15">
        <v>0.0179</v>
      </c>
      <c r="X49" s="15">
        <v>0.0545454545454545</v>
      </c>
      <c r="Y49" s="16">
        <v>91.1914365878916</v>
      </c>
      <c r="Z49" s="15">
        <f t="shared" si="3"/>
        <v>0.0315789473684211</v>
      </c>
      <c r="AA49" s="13" t="str">
        <f>VLOOKUP(C49,[1]学术专长!C:D,2,FALSE)</f>
        <v>3.4</v>
      </c>
      <c r="AB49" s="16">
        <f t="shared" si="1"/>
        <v>86.9743160725823</v>
      </c>
    </row>
    <row r="50" s="2" customFormat="1" ht="30" customHeight="1" spans="1:28">
      <c r="A50" s="13">
        <v>49</v>
      </c>
      <c r="B50" s="14">
        <v>2023016966</v>
      </c>
      <c r="C50" s="13" t="s">
        <v>260</v>
      </c>
      <c r="D50" s="13" t="s">
        <v>43</v>
      </c>
      <c r="E50" s="13" t="s">
        <v>261</v>
      </c>
      <c r="F50" s="13" t="s">
        <v>33</v>
      </c>
      <c r="G50" s="13" t="s">
        <v>34</v>
      </c>
      <c r="H50" s="13" t="s">
        <v>35</v>
      </c>
      <c r="I50" s="13" t="s">
        <v>161</v>
      </c>
      <c r="J50" s="13" t="s">
        <v>162</v>
      </c>
      <c r="K50" s="13" t="s">
        <v>167</v>
      </c>
      <c r="L50" s="13" t="s">
        <v>39</v>
      </c>
      <c r="M50" s="13" t="s">
        <v>164</v>
      </c>
      <c r="N50" s="13">
        <v>50</v>
      </c>
      <c r="O50" s="15">
        <v>0.333333333333333</v>
      </c>
      <c r="P50" s="13">
        <v>0</v>
      </c>
      <c r="Q50" s="13" t="s">
        <v>41</v>
      </c>
      <c r="R50" s="16">
        <v>71.9113300492611</v>
      </c>
      <c r="S50" s="16">
        <v>2.19113300492611</v>
      </c>
      <c r="T50" s="15">
        <f t="shared" si="0"/>
        <v>0.745454545454545</v>
      </c>
      <c r="U50" s="15">
        <f t="shared" si="2"/>
        <v>0.421052631578947</v>
      </c>
      <c r="V50" s="15">
        <f t="array" ref="V50:Y50">VLOOKUP(C50,[1]金融综测!B:N,{4,7,11,13},FALSE)</f>
        <v>0.8226</v>
      </c>
      <c r="W50" s="15">
        <v>0.7321</v>
      </c>
      <c r="X50" s="15">
        <v>0.745454545454545</v>
      </c>
      <c r="Y50" s="16">
        <v>71.7770543980418</v>
      </c>
      <c r="Z50" s="15">
        <f t="shared" si="3"/>
        <v>0.421052631578947</v>
      </c>
      <c r="AA50" s="13"/>
      <c r="AB50" s="16">
        <f t="shared" si="1"/>
        <v>64.7067694792131</v>
      </c>
    </row>
    <row r="51" s="2" customFormat="1" ht="30" customHeight="1" spans="1:28">
      <c r="A51" s="13">
        <v>50</v>
      </c>
      <c r="B51" s="14">
        <v>2023016980</v>
      </c>
      <c r="C51" s="13" t="s">
        <v>262</v>
      </c>
      <c r="D51" s="13" t="s">
        <v>30</v>
      </c>
      <c r="E51" s="13" t="s">
        <v>263</v>
      </c>
      <c r="F51" s="13" t="s">
        <v>33</v>
      </c>
      <c r="G51" s="13" t="s">
        <v>34</v>
      </c>
      <c r="H51" s="13" t="s">
        <v>35</v>
      </c>
      <c r="I51" s="13" t="s">
        <v>161</v>
      </c>
      <c r="J51" s="13" t="s">
        <v>162</v>
      </c>
      <c r="K51" s="13" t="s">
        <v>163</v>
      </c>
      <c r="L51" s="13" t="s">
        <v>39</v>
      </c>
      <c r="M51" s="13" t="s">
        <v>164</v>
      </c>
      <c r="N51" s="13">
        <v>47</v>
      </c>
      <c r="O51" s="15">
        <v>0.666666666666667</v>
      </c>
      <c r="P51" s="13">
        <v>0</v>
      </c>
      <c r="Q51" s="13" t="s">
        <v>41</v>
      </c>
      <c r="R51" s="16">
        <v>79.6780487804878</v>
      </c>
      <c r="S51" s="16">
        <v>2.96780487804878</v>
      </c>
      <c r="T51" s="15">
        <f t="shared" si="0"/>
        <v>0.490909090909091</v>
      </c>
      <c r="U51" s="15">
        <f t="shared" si="2"/>
        <v>0.284210526315789</v>
      </c>
      <c r="V51" s="15">
        <f t="array" ref="V51:Y51">VLOOKUP(C51,[1]金融综测!B:N,{4,7,11,13},FALSE)</f>
        <v>0.629</v>
      </c>
      <c r="W51" s="15">
        <v>0.375</v>
      </c>
      <c r="X51" s="15">
        <v>0.672727272727273</v>
      </c>
      <c r="Y51" s="16">
        <v>75.2395655836649</v>
      </c>
      <c r="Z51" s="15">
        <f t="shared" si="3"/>
        <v>0.315789473684211</v>
      </c>
      <c r="AA51" s="13"/>
      <c r="AB51" s="16">
        <f t="shared" si="1"/>
        <v>71.2663955827567</v>
      </c>
    </row>
    <row r="52" s="2" customFormat="1" ht="30" customHeight="1" spans="1:28">
      <c r="A52" s="13">
        <v>51</v>
      </c>
      <c r="B52" s="14">
        <v>2023016946</v>
      </c>
      <c r="C52" s="13" t="s">
        <v>264</v>
      </c>
      <c r="D52" s="13" t="s">
        <v>30</v>
      </c>
      <c r="E52" s="13" t="s">
        <v>265</v>
      </c>
      <c r="F52" s="13" t="s">
        <v>33</v>
      </c>
      <c r="G52" s="13" t="s">
        <v>34</v>
      </c>
      <c r="H52" s="13" t="s">
        <v>35</v>
      </c>
      <c r="I52" s="13" t="s">
        <v>161</v>
      </c>
      <c r="J52" s="13" t="s">
        <v>162</v>
      </c>
      <c r="K52" s="13" t="s">
        <v>167</v>
      </c>
      <c r="L52" s="13" t="s">
        <v>39</v>
      </c>
      <c r="M52" s="13" t="s">
        <v>164</v>
      </c>
      <c r="N52" s="13">
        <v>50</v>
      </c>
      <c r="O52" s="15">
        <v>0.976190476190476</v>
      </c>
      <c r="P52" s="13">
        <v>0</v>
      </c>
      <c r="Q52" s="13" t="s">
        <v>41</v>
      </c>
      <c r="R52" s="16">
        <v>91.0098522167488</v>
      </c>
      <c r="S52" s="16">
        <v>4.10098522167488</v>
      </c>
      <c r="T52" s="15">
        <f t="shared" si="0"/>
        <v>0.0545454545454545</v>
      </c>
      <c r="U52" s="15">
        <f t="shared" si="2"/>
        <v>0.0315789473684211</v>
      </c>
      <c r="V52" s="15">
        <f t="array" ref="V52:Y52">VLOOKUP(C52,[1]金融综测!B:N,{4,7,11,13},FALSE)</f>
        <v>0.0806</v>
      </c>
      <c r="W52" s="15">
        <v>0.0536</v>
      </c>
      <c r="X52" s="15">
        <v>0.0909090909090909</v>
      </c>
      <c r="Y52" s="16">
        <v>86.9423778104795</v>
      </c>
      <c r="Z52" s="15">
        <f t="shared" si="3"/>
        <v>0.0421052631578947</v>
      </c>
      <c r="AA52" s="13">
        <f>VLOOKUP(C52,[1]学术专长!C:D,2,FALSE)</f>
        <v>0.5875</v>
      </c>
      <c r="AB52" s="16">
        <f t="shared" si="1"/>
        <v>82.089619554447</v>
      </c>
    </row>
    <row r="53" s="2" customFormat="1" ht="30" customHeight="1" spans="1:28">
      <c r="A53" s="13">
        <v>52</v>
      </c>
      <c r="B53" s="14">
        <v>2023016998</v>
      </c>
      <c r="C53" s="13" t="s">
        <v>266</v>
      </c>
      <c r="D53" s="13" t="s">
        <v>43</v>
      </c>
      <c r="E53" s="13" t="s">
        <v>267</v>
      </c>
      <c r="F53" s="13" t="s">
        <v>33</v>
      </c>
      <c r="G53" s="13" t="s">
        <v>34</v>
      </c>
      <c r="H53" s="13" t="s">
        <v>35</v>
      </c>
      <c r="I53" s="13" t="s">
        <v>161</v>
      </c>
      <c r="J53" s="13" t="s">
        <v>162</v>
      </c>
      <c r="K53" s="13" t="s">
        <v>163</v>
      </c>
      <c r="L53" s="13" t="s">
        <v>39</v>
      </c>
      <c r="M53" s="13" t="s">
        <v>164</v>
      </c>
      <c r="N53" s="13">
        <v>50</v>
      </c>
      <c r="O53" s="15">
        <v>0.952380952380952</v>
      </c>
      <c r="P53" s="13">
        <v>0</v>
      </c>
      <c r="Q53" s="13" t="s">
        <v>41</v>
      </c>
      <c r="R53" s="16">
        <v>89.2906403940887</v>
      </c>
      <c r="S53" s="16">
        <v>3.92906403940887</v>
      </c>
      <c r="T53" s="15">
        <f t="shared" si="0"/>
        <v>0.109090909090909</v>
      </c>
      <c r="U53" s="15">
        <f t="shared" si="2"/>
        <v>0.0631578947368421</v>
      </c>
      <c r="V53" s="15">
        <f t="array" ref="V53:Y53">VLOOKUP(C53,[1]金融综测!B:N,{4,7,11,13},FALSE)</f>
        <v>0.0968</v>
      </c>
      <c r="W53" s="15">
        <v>0.0893</v>
      </c>
      <c r="X53" s="15">
        <v>0.309090909090909</v>
      </c>
      <c r="Y53" s="16">
        <v>83.4776966731917</v>
      </c>
      <c r="Z53" s="15">
        <f t="shared" si="3"/>
        <v>0.0842105263157895</v>
      </c>
      <c r="AA53" s="13"/>
      <c r="AB53" s="16">
        <f t="shared" si="1"/>
        <v>79.7802819825901</v>
      </c>
    </row>
    <row r="54" s="2" customFormat="1" ht="30" customHeight="1" spans="1:28">
      <c r="A54" s="13">
        <v>53</v>
      </c>
      <c r="B54" s="14">
        <v>2023016999</v>
      </c>
      <c r="C54" s="13" t="s">
        <v>268</v>
      </c>
      <c r="D54" s="13" t="s">
        <v>43</v>
      </c>
      <c r="E54" s="13" t="s">
        <v>269</v>
      </c>
      <c r="F54" s="13" t="s">
        <v>33</v>
      </c>
      <c r="G54" s="13" t="s">
        <v>34</v>
      </c>
      <c r="H54" s="13" t="s">
        <v>35</v>
      </c>
      <c r="I54" s="13" t="s">
        <v>161</v>
      </c>
      <c r="J54" s="13" t="s">
        <v>162</v>
      </c>
      <c r="K54" s="13" t="s">
        <v>163</v>
      </c>
      <c r="L54" s="13" t="s">
        <v>39</v>
      </c>
      <c r="M54" s="13" t="s">
        <v>164</v>
      </c>
      <c r="N54" s="13">
        <v>50</v>
      </c>
      <c r="O54" s="15">
        <v>0.476190476190476</v>
      </c>
      <c r="P54" s="13">
        <v>0</v>
      </c>
      <c r="Q54" s="13" t="s">
        <v>41</v>
      </c>
      <c r="R54" s="16">
        <v>76.9458128078818</v>
      </c>
      <c r="S54" s="16">
        <v>2.69458128078818</v>
      </c>
      <c r="T54" s="15">
        <f t="shared" si="0"/>
        <v>0.581818181818182</v>
      </c>
      <c r="U54" s="15">
        <f t="shared" si="2"/>
        <v>0.347368421052632</v>
      </c>
      <c r="V54" s="15">
        <f t="array" ref="V54:Y54">VLOOKUP(C54,[1]金融综测!B:N,{4,7,11,13},FALSE)</f>
        <v>0.5</v>
      </c>
      <c r="W54" s="15">
        <v>0.5357</v>
      </c>
      <c r="X54" s="15">
        <v>0.563636363636364</v>
      </c>
      <c r="Y54" s="16">
        <v>75.1138088080943</v>
      </c>
      <c r="Z54" s="15">
        <f t="shared" si="3"/>
        <v>0.326315789473684</v>
      </c>
      <c r="AA54" s="13"/>
      <c r="AB54" s="16">
        <f t="shared" si="1"/>
        <v>69.0680311271149</v>
      </c>
    </row>
    <row r="55" s="2" customFormat="1" ht="30" customHeight="1" spans="1:28">
      <c r="A55" s="13">
        <v>54</v>
      </c>
      <c r="B55" s="14">
        <v>2023016967</v>
      </c>
      <c r="C55" s="13" t="s">
        <v>270</v>
      </c>
      <c r="D55" s="13" t="s">
        <v>43</v>
      </c>
      <c r="E55" s="13" t="s">
        <v>271</v>
      </c>
      <c r="F55" s="13" t="s">
        <v>33</v>
      </c>
      <c r="G55" s="13" t="s">
        <v>34</v>
      </c>
      <c r="H55" s="13" t="s">
        <v>35</v>
      </c>
      <c r="I55" s="13" t="s">
        <v>161</v>
      </c>
      <c r="J55" s="13" t="s">
        <v>162</v>
      </c>
      <c r="K55" s="13" t="s">
        <v>167</v>
      </c>
      <c r="L55" s="13" t="s">
        <v>39</v>
      </c>
      <c r="M55" s="13" t="s">
        <v>164</v>
      </c>
      <c r="N55" s="13">
        <v>50</v>
      </c>
      <c r="O55" s="15">
        <v>0.238095238095238</v>
      </c>
      <c r="P55" s="13">
        <v>8</v>
      </c>
      <c r="Q55" s="13" t="s">
        <v>32</v>
      </c>
      <c r="R55" s="16">
        <v>62.4827586206897</v>
      </c>
      <c r="S55" s="16">
        <v>1.58325123152709</v>
      </c>
      <c r="T55" s="15">
        <f t="shared" si="0"/>
        <v>0.981818181818182</v>
      </c>
      <c r="U55" s="15">
        <f t="shared" si="2"/>
        <v>0.568421052631579</v>
      </c>
      <c r="V55" s="15" cm="1">
        <f t="array" ref="V55:Y55">VLOOKUP(C55,[1]金融综测!B:N,{4,7,11,13},FALSE)</f>
        <v>0.9839</v>
      </c>
      <c r="W55" s="15">
        <v>0.9107</v>
      </c>
      <c r="X55" s="15">
        <v>0.963636363636364</v>
      </c>
      <c r="Y55" s="16">
        <v>61.1396315313028</v>
      </c>
      <c r="Z55" s="15">
        <f t="shared" si="3"/>
        <v>0.557894736842105</v>
      </c>
      <c r="AA55" s="13"/>
      <c r="AB55" s="16">
        <f t="shared" si="1"/>
        <v>56.100170049682</v>
      </c>
    </row>
    <row r="56" s="2" customFormat="1" ht="30" customHeight="1" spans="1:28">
      <c r="A56" s="13">
        <v>55</v>
      </c>
      <c r="B56" s="14">
        <v>2023016947</v>
      </c>
      <c r="C56" s="13" t="s">
        <v>272</v>
      </c>
      <c r="D56" s="13" t="s">
        <v>30</v>
      </c>
      <c r="E56" s="13" t="s">
        <v>273</v>
      </c>
      <c r="F56" s="13" t="s">
        <v>33</v>
      </c>
      <c r="G56" s="13" t="s">
        <v>34</v>
      </c>
      <c r="H56" s="13" t="s">
        <v>35</v>
      </c>
      <c r="I56" s="13" t="s">
        <v>161</v>
      </c>
      <c r="J56" s="13" t="s">
        <v>162</v>
      </c>
      <c r="K56" s="13" t="s">
        <v>167</v>
      </c>
      <c r="L56" s="13" t="s">
        <v>39</v>
      </c>
      <c r="M56" s="13" t="s">
        <v>164</v>
      </c>
      <c r="N56" s="13">
        <v>50</v>
      </c>
      <c r="O56" s="15">
        <v>0.952380952380952</v>
      </c>
      <c r="P56" s="13">
        <v>0</v>
      </c>
      <c r="Q56" s="13" t="s">
        <v>41</v>
      </c>
      <c r="R56" s="16">
        <v>91.192118226601</v>
      </c>
      <c r="S56" s="16">
        <v>4.1192118226601</v>
      </c>
      <c r="T56" s="15">
        <f t="shared" si="0"/>
        <v>0.0363636363636364</v>
      </c>
      <c r="U56" s="15">
        <f t="shared" si="2"/>
        <v>0.0210526315789474</v>
      </c>
      <c r="V56" s="15">
        <f t="array" ref="V56:Y56">VLOOKUP(C56,[1]金融综测!B:N,{4,7,11,13},FALSE)</f>
        <v>0.0645</v>
      </c>
      <c r="W56" s="15">
        <v>0.0714</v>
      </c>
      <c r="X56" s="15">
        <v>0.109090909090909</v>
      </c>
      <c r="Y56" s="16">
        <v>86.4984935366096</v>
      </c>
      <c r="Z56" s="15">
        <f t="shared" si="3"/>
        <v>0.0526315789473684</v>
      </c>
      <c r="AA56" s="13"/>
      <c r="AB56" s="16">
        <f t="shared" si="1"/>
        <v>81.6035439349418</v>
      </c>
    </row>
    <row r="57" s="2" customFormat="1" spans="1:2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7"/>
      <c r="U57" s="17"/>
      <c r="V57" s="17"/>
      <c r="W57" s="17"/>
      <c r="X57" s="17"/>
      <c r="Y57" s="4"/>
      <c r="Z57" s="17"/>
      <c r="AA57" s="4"/>
      <c r="AB57" s="18"/>
    </row>
    <row r="58" s="2" customFormat="1" spans="1:2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17"/>
      <c r="U58" s="17"/>
      <c r="V58" s="17"/>
      <c r="W58" s="17"/>
      <c r="X58" s="17"/>
      <c r="Y58" s="4"/>
      <c r="Z58" s="17"/>
      <c r="AA58" s="4"/>
      <c r="AB58" s="18"/>
    </row>
    <row r="59" s="2" customFormat="1" spans="1:2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7"/>
      <c r="U59" s="17"/>
      <c r="V59" s="17"/>
      <c r="W59" s="17"/>
      <c r="X59" s="17"/>
      <c r="Y59" s="4"/>
      <c r="Z59" s="17"/>
      <c r="AA59" s="4"/>
      <c r="AB59" s="18"/>
    </row>
    <row r="60" s="2" customFormat="1" spans="1:2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17"/>
      <c r="U60" s="17"/>
      <c r="V60" s="17"/>
      <c r="W60" s="17"/>
      <c r="X60" s="17"/>
      <c r="Y60" s="4"/>
      <c r="Z60" s="17"/>
      <c r="AA60" s="4"/>
      <c r="AB60" s="18"/>
    </row>
    <row r="61" s="2" customFormat="1" spans="1:2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17"/>
      <c r="U61" s="17"/>
      <c r="V61" s="17"/>
      <c r="W61" s="17"/>
      <c r="X61" s="17"/>
      <c r="Y61" s="4"/>
      <c r="Z61" s="17"/>
      <c r="AA61" s="4"/>
      <c r="AB61" s="18"/>
    </row>
    <row r="62" s="2" customFormat="1" spans="1:2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17"/>
      <c r="U62" s="17"/>
      <c r="V62" s="17"/>
      <c r="W62" s="17"/>
      <c r="X62" s="17"/>
      <c r="Y62" s="4"/>
      <c r="Z62" s="17"/>
      <c r="AA62" s="4"/>
      <c r="AB62" s="18"/>
    </row>
    <row r="63" s="2" customFormat="1" spans="1:2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17"/>
      <c r="U63" s="17"/>
      <c r="V63" s="17"/>
      <c r="W63" s="17"/>
      <c r="X63" s="17"/>
      <c r="Y63" s="4"/>
      <c r="Z63" s="17"/>
      <c r="AA63" s="4"/>
      <c r="AB63" s="18"/>
    </row>
    <row r="64" s="2" customFormat="1" spans="1:2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17"/>
      <c r="U64" s="17"/>
      <c r="V64" s="17"/>
      <c r="W64" s="17"/>
      <c r="X64" s="17"/>
      <c r="Y64" s="4"/>
      <c r="Z64" s="17"/>
      <c r="AA64" s="4"/>
      <c r="AB64" s="18"/>
    </row>
    <row r="65" s="2" customFormat="1" spans="1:2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17"/>
      <c r="U65" s="17"/>
      <c r="V65" s="17"/>
      <c r="W65" s="17"/>
      <c r="X65" s="17"/>
      <c r="Y65" s="4"/>
      <c r="Z65" s="17"/>
      <c r="AA65" s="4"/>
      <c r="AB65" s="18"/>
    </row>
    <row r="66" s="2" customFormat="1" spans="1:2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17"/>
      <c r="U66" s="17"/>
      <c r="V66" s="17"/>
      <c r="W66" s="17"/>
      <c r="X66" s="17"/>
      <c r="Y66" s="4"/>
      <c r="Z66" s="17"/>
      <c r="AA66" s="4"/>
      <c r="AB66" s="18"/>
    </row>
    <row r="67" s="2" customFormat="1" spans="1:2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17"/>
      <c r="U67" s="17"/>
      <c r="V67" s="17"/>
      <c r="W67" s="17"/>
      <c r="X67" s="17"/>
      <c r="Y67" s="4"/>
      <c r="Z67" s="17"/>
      <c r="AA67" s="4"/>
      <c r="AB67" s="18"/>
    </row>
    <row r="68" s="2" customFormat="1" spans="1:2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17"/>
      <c r="U68" s="17"/>
      <c r="V68" s="17"/>
      <c r="W68" s="17"/>
      <c r="X68" s="17"/>
      <c r="Y68" s="4"/>
      <c r="Z68" s="17"/>
      <c r="AA68" s="4"/>
      <c r="AB68" s="18"/>
    </row>
    <row r="69" s="2" customFormat="1" spans="1:2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17"/>
      <c r="U69" s="17"/>
      <c r="V69" s="17"/>
      <c r="W69" s="17"/>
      <c r="X69" s="17"/>
      <c r="Y69" s="4"/>
      <c r="Z69" s="17"/>
      <c r="AA69" s="4"/>
      <c r="AB69" s="18"/>
    </row>
    <row r="70" s="2" customFormat="1" spans="1:2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17"/>
      <c r="U70" s="17"/>
      <c r="V70" s="17"/>
      <c r="W70" s="17"/>
      <c r="X70" s="17"/>
      <c r="Y70" s="4"/>
      <c r="Z70" s="17"/>
      <c r="AA70" s="4"/>
      <c r="AB70" s="18"/>
    </row>
    <row r="71" s="2" customFormat="1" spans="1:2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17"/>
      <c r="U71" s="17"/>
      <c r="V71" s="17"/>
      <c r="W71" s="17"/>
      <c r="X71" s="17"/>
      <c r="Y71" s="4"/>
      <c r="Z71" s="17"/>
      <c r="AA71" s="4"/>
      <c r="AB71" s="18"/>
    </row>
    <row r="72" s="2" customFormat="1" spans="1:2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17"/>
      <c r="U72" s="17"/>
      <c r="V72" s="17"/>
      <c r="W72" s="17"/>
      <c r="X72" s="17"/>
      <c r="Y72" s="4"/>
      <c r="Z72" s="17"/>
      <c r="AA72" s="4"/>
      <c r="AB72" s="18"/>
    </row>
    <row r="73" s="2" customFormat="1" spans="1:2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17"/>
      <c r="U73" s="17"/>
      <c r="V73" s="17"/>
      <c r="W73" s="17"/>
      <c r="X73" s="17"/>
      <c r="Y73" s="4"/>
      <c r="Z73" s="17"/>
      <c r="AA73" s="4"/>
      <c r="AB73" s="18"/>
    </row>
    <row r="74" s="2" customFormat="1" spans="1:2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17"/>
      <c r="U74" s="17"/>
      <c r="V74" s="17"/>
      <c r="W74" s="17"/>
      <c r="X74" s="17"/>
      <c r="Y74" s="4"/>
      <c r="Z74" s="17"/>
      <c r="AA74" s="4"/>
      <c r="AB74" s="18"/>
    </row>
    <row r="75" s="2" customFormat="1" spans="1:2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17"/>
      <c r="U75" s="17"/>
      <c r="V75" s="17"/>
      <c r="W75" s="17"/>
      <c r="X75" s="17"/>
      <c r="Y75" s="4"/>
      <c r="Z75" s="17"/>
      <c r="AA75" s="4"/>
      <c r="AB75" s="18"/>
    </row>
    <row r="76" s="2" customFormat="1" spans="1:2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17"/>
      <c r="U76" s="17"/>
      <c r="V76" s="17"/>
      <c r="W76" s="17"/>
      <c r="X76" s="17"/>
      <c r="Y76" s="4"/>
      <c r="Z76" s="17"/>
      <c r="AA76" s="4"/>
      <c r="AB76" s="18"/>
    </row>
    <row r="77" s="2" customFormat="1" spans="1:2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17"/>
      <c r="U77" s="17"/>
      <c r="V77" s="17"/>
      <c r="W77" s="17"/>
      <c r="X77" s="17"/>
      <c r="Y77" s="4"/>
      <c r="Z77" s="17"/>
      <c r="AA77" s="4"/>
      <c r="AB77" s="18"/>
    </row>
    <row r="78" s="2" customFormat="1" spans="1:2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17"/>
      <c r="U78" s="17"/>
      <c r="V78" s="17"/>
      <c r="W78" s="17"/>
      <c r="X78" s="17"/>
      <c r="Y78" s="4"/>
      <c r="Z78" s="17"/>
      <c r="AA78" s="4"/>
      <c r="AB78" s="18"/>
    </row>
    <row r="79" s="2" customFormat="1" spans="1:2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17"/>
      <c r="U79" s="17"/>
      <c r="V79" s="17"/>
      <c r="W79" s="17"/>
      <c r="X79" s="17"/>
      <c r="Y79" s="4"/>
      <c r="Z79" s="17"/>
      <c r="AA79" s="4"/>
      <c r="AB79" s="18"/>
    </row>
    <row r="80" s="2" customFormat="1" spans="1:2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17"/>
      <c r="U80" s="17"/>
      <c r="V80" s="17"/>
      <c r="W80" s="17"/>
      <c r="X80" s="17"/>
      <c r="Y80" s="4"/>
      <c r="Z80" s="17"/>
      <c r="AA80" s="4"/>
      <c r="AB80" s="18"/>
    </row>
    <row r="81" s="2" customFormat="1" spans="1:2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17"/>
      <c r="U81" s="17"/>
      <c r="V81" s="17"/>
      <c r="W81" s="17"/>
      <c r="X81" s="17"/>
      <c r="Y81" s="4"/>
      <c r="Z81" s="17"/>
      <c r="AA81" s="4"/>
      <c r="AB81" s="18"/>
    </row>
    <row r="82" s="2" customFormat="1" spans="1:2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17"/>
      <c r="U82" s="17"/>
      <c r="V82" s="17"/>
      <c r="W82" s="17"/>
      <c r="X82" s="17"/>
      <c r="Y82" s="4"/>
      <c r="Z82" s="17"/>
      <c r="AA82" s="4"/>
      <c r="AB82" s="18"/>
    </row>
    <row r="83" s="2" customFormat="1" spans="1:2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17"/>
      <c r="U83" s="17"/>
      <c r="V83" s="17"/>
      <c r="W83" s="17"/>
      <c r="X83" s="17"/>
      <c r="Y83" s="4"/>
      <c r="Z83" s="17"/>
      <c r="AA83" s="4"/>
      <c r="AB83" s="18"/>
    </row>
    <row r="84" s="2" customFormat="1" spans="1:2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17"/>
      <c r="U84" s="17"/>
      <c r="V84" s="17"/>
      <c r="W84" s="17"/>
      <c r="X84" s="17"/>
      <c r="Y84" s="4"/>
      <c r="Z84" s="17"/>
      <c r="AA84" s="4"/>
      <c r="AB84" s="18"/>
    </row>
    <row r="85" s="2" customFormat="1" spans="1:2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17"/>
      <c r="U85" s="17"/>
      <c r="V85" s="17"/>
      <c r="W85" s="17"/>
      <c r="X85" s="17"/>
      <c r="Y85" s="4"/>
      <c r="Z85" s="17"/>
      <c r="AA85" s="4"/>
      <c r="AB85" s="18"/>
    </row>
    <row r="86" s="2" customFormat="1" spans="1:2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17"/>
      <c r="U86" s="17"/>
      <c r="V86" s="17"/>
      <c r="W86" s="17"/>
      <c r="X86" s="17"/>
      <c r="Y86" s="4"/>
      <c r="Z86" s="17"/>
      <c r="AA86" s="4"/>
      <c r="AB86" s="18"/>
    </row>
    <row r="87" s="1" customFormat="1" spans="1:2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5"/>
      <c r="U87" s="5"/>
      <c r="V87" s="17"/>
      <c r="W87" s="17"/>
      <c r="X87" s="17"/>
      <c r="Y87" s="4"/>
      <c r="Z87" s="5"/>
      <c r="AA87" s="3"/>
      <c r="AB87" s="6"/>
    </row>
    <row r="88" s="1" customFormat="1" spans="1:2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5"/>
      <c r="U88" s="5"/>
      <c r="V88" s="17"/>
      <c r="W88" s="17"/>
      <c r="X88" s="17"/>
      <c r="Y88" s="4"/>
      <c r="Z88" s="5"/>
      <c r="AA88" s="3"/>
      <c r="AB88" s="6"/>
    </row>
    <row r="89" s="1" customFormat="1" spans="1:2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5"/>
      <c r="U89" s="5"/>
      <c r="V89" s="17"/>
      <c r="W89" s="17"/>
      <c r="X89" s="17"/>
      <c r="Y89" s="4"/>
      <c r="Z89" s="5"/>
      <c r="AA89" s="3"/>
      <c r="AB89" s="6"/>
    </row>
    <row r="90" s="1" customFormat="1" spans="1:2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5"/>
      <c r="U90" s="5"/>
      <c r="V90" s="17"/>
      <c r="W90" s="17"/>
      <c r="X90" s="17"/>
      <c r="Y90" s="4"/>
      <c r="Z90" s="5"/>
      <c r="AA90" s="3"/>
      <c r="AB90" s="6"/>
    </row>
    <row r="91" s="1" customFormat="1" spans="1:2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5"/>
      <c r="U91" s="5"/>
      <c r="V91" s="17"/>
      <c r="W91" s="17"/>
      <c r="X91" s="17"/>
      <c r="Y91" s="4"/>
      <c r="Z91" s="5"/>
      <c r="AA91" s="3"/>
      <c r="AB91" s="6"/>
    </row>
    <row r="92" s="1" customFormat="1" spans="1:2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5"/>
      <c r="U92" s="5"/>
      <c r="V92" s="17"/>
      <c r="W92" s="17"/>
      <c r="X92" s="17"/>
      <c r="Y92" s="4"/>
      <c r="Z92" s="5"/>
      <c r="AA92" s="3"/>
      <c r="AB92" s="6"/>
    </row>
    <row r="93" s="1" customFormat="1" spans="1:2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5"/>
      <c r="U93" s="5"/>
      <c r="V93" s="17"/>
      <c r="W93" s="17"/>
      <c r="X93" s="17"/>
      <c r="Y93" s="4"/>
      <c r="Z93" s="5"/>
      <c r="AA93" s="3"/>
      <c r="AB93" s="6"/>
    </row>
    <row r="94" s="1" customFormat="1" spans="1:2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5"/>
      <c r="U94" s="5"/>
      <c r="V94" s="17"/>
      <c r="W94" s="17"/>
      <c r="X94" s="17"/>
      <c r="Y94" s="4"/>
      <c r="Z94" s="5"/>
      <c r="AA94" s="3"/>
      <c r="AB94" s="6"/>
    </row>
    <row r="95" s="1" customFormat="1" spans="1:2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5"/>
      <c r="U95" s="5"/>
      <c r="V95" s="17"/>
      <c r="W95" s="17"/>
      <c r="X95" s="17"/>
      <c r="Y95" s="4"/>
      <c r="Z95" s="5"/>
      <c r="AA95" s="3"/>
      <c r="AB95" s="6"/>
    </row>
    <row r="96" s="1" customFormat="1" spans="1:2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5"/>
      <c r="U96" s="5"/>
      <c r="V96" s="17"/>
      <c r="W96" s="17"/>
      <c r="X96" s="17"/>
      <c r="Y96" s="4"/>
      <c r="Z96" s="5"/>
      <c r="AA96" s="3"/>
      <c r="AB96" s="6"/>
    </row>
    <row r="97" s="1" customFormat="1" spans="1:2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5"/>
      <c r="U97" s="5"/>
      <c r="V97" s="17"/>
      <c r="W97" s="17"/>
      <c r="X97" s="17"/>
      <c r="Y97" s="4"/>
      <c r="Z97" s="5"/>
      <c r="AA97" s="3"/>
      <c r="AB97" s="6"/>
    </row>
  </sheetData>
  <sheetProtection algorithmName="SHA-512" hashValue="O6T/tr9HmvQZ+u4ecF2bW3vsyDSrmqsA/gcCbLVSsOJ3q6on5P7XgNb7NVCmbdLI9GFvgGNzFxy56Eli9Ozhrg==" saltValue="OT1FX9uHh6DnMf/1od2VWA==" spinCount="100000" sheet="1" objects="1"/>
  <sortState ref="A2:AB97">
    <sortCondition ref="C2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58"/>
  <sheetViews>
    <sheetView zoomScale="60" zoomScaleNormal="60" workbookViewId="0">
      <selection activeCell="W19" sqref="W19"/>
    </sheetView>
  </sheetViews>
  <sheetFormatPr defaultColWidth="8.88888888888889" defaultRowHeight="15.6"/>
  <cols>
    <col min="1" max="1" width="5.44444444444444" style="3" customWidth="1"/>
    <col min="2" max="2" width="13.1111111111111" style="3" customWidth="1"/>
    <col min="3" max="3" width="8.33333333333333" style="3" customWidth="1"/>
    <col min="4" max="4" width="5.44444444444444" style="3" customWidth="1"/>
    <col min="5" max="5" width="23.1111111111111" style="3" customWidth="1"/>
    <col min="6" max="6" width="7.77777777777778" style="3" customWidth="1"/>
    <col min="7" max="7" width="15.6666666666667" style="3" customWidth="1"/>
    <col min="8" max="8" width="6.11111111111111" style="3" customWidth="1"/>
    <col min="9" max="9" width="7.77777777777778" style="3" customWidth="1"/>
    <col min="10" max="10" width="8.33333333333333" style="3" customWidth="1"/>
    <col min="11" max="11" width="15.6666666666667" style="3" customWidth="1"/>
    <col min="12" max="12" width="7.77777777777778" style="3" customWidth="1"/>
    <col min="13" max="13" width="34.1666666666667" style="3" customWidth="1"/>
    <col min="14" max="14" width="7.77777777777778" style="3" customWidth="1"/>
    <col min="15" max="15" width="9.44444444444444" style="3" customWidth="1"/>
    <col min="16" max="17" width="7.77777777777778" style="3" customWidth="1"/>
    <col min="18" max="18" width="8.33333333333333" style="3" customWidth="1"/>
    <col min="19" max="19" width="7.77777777777778" style="3" customWidth="1"/>
    <col min="20" max="20" width="9.44444444444444" style="4" customWidth="1"/>
    <col min="21" max="24" width="10.1111111111111" style="5" customWidth="1"/>
    <col min="25" max="25" width="10.1111111111111" style="3" customWidth="1"/>
    <col min="26" max="26" width="9.44444444444444" style="5" customWidth="1"/>
    <col min="27" max="28" width="8.33333333333333" style="6" customWidth="1"/>
    <col min="29" max="31" width="8.88888888888889" style="2"/>
    <col min="32" max="16384" width="8.88888888888889" style="1"/>
  </cols>
  <sheetData>
    <row r="1" s="1" customFormat="1" ht="62.4" spans="1:3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8" t="s">
        <v>15</v>
      </c>
      <c r="P1" s="7" t="s">
        <v>16</v>
      </c>
      <c r="Q1" s="9" t="s">
        <v>17</v>
      </c>
      <c r="R1" s="10" t="s">
        <v>18</v>
      </c>
      <c r="S1" s="11" t="s">
        <v>19</v>
      </c>
      <c r="T1" s="11" t="s">
        <v>274</v>
      </c>
      <c r="U1" s="12" t="s">
        <v>21</v>
      </c>
      <c r="V1" s="12" t="s">
        <v>22</v>
      </c>
      <c r="W1" s="12" t="s">
        <v>23</v>
      </c>
      <c r="X1" s="12" t="s">
        <v>24</v>
      </c>
      <c r="Y1" s="12" t="s">
        <v>25</v>
      </c>
      <c r="Z1" s="12" t="s">
        <v>26</v>
      </c>
      <c r="AA1" s="11" t="s">
        <v>27</v>
      </c>
      <c r="AB1" s="12" t="s">
        <v>28</v>
      </c>
      <c r="AC1" s="2"/>
      <c r="AD1" s="2"/>
      <c r="AE1" s="2"/>
    </row>
    <row r="2" s="2" customFormat="1" ht="32" customHeight="1" spans="1:31">
      <c r="A2" s="13">
        <v>1</v>
      </c>
      <c r="B2" s="14">
        <v>2023016788</v>
      </c>
      <c r="C2" s="13" t="s">
        <v>275</v>
      </c>
      <c r="D2" s="13" t="s">
        <v>43</v>
      </c>
      <c r="E2" s="13" t="s">
        <v>276</v>
      </c>
      <c r="F2" s="13" t="s">
        <v>33</v>
      </c>
      <c r="G2" s="13" t="s">
        <v>34</v>
      </c>
      <c r="H2" s="13" t="s">
        <v>35</v>
      </c>
      <c r="I2" s="13" t="s">
        <v>277</v>
      </c>
      <c r="J2" s="13" t="s">
        <v>278</v>
      </c>
      <c r="K2" s="13" t="s">
        <v>279</v>
      </c>
      <c r="L2" s="13" t="s">
        <v>39</v>
      </c>
      <c r="M2" s="13" t="s">
        <v>280</v>
      </c>
      <c r="N2" s="13">
        <v>51</v>
      </c>
      <c r="O2" s="15">
        <v>0.255813953488372</v>
      </c>
      <c r="P2" s="13">
        <v>4</v>
      </c>
      <c r="Q2" s="13" t="s">
        <v>32</v>
      </c>
      <c r="R2" s="16">
        <v>68.1522842639594</v>
      </c>
      <c r="S2" s="16">
        <v>1.93197969543147</v>
      </c>
      <c r="T2" s="15">
        <f t="shared" ref="T2:T65" si="0">RANK(S2,$S$2:$S$96,0)/95</f>
        <v>0.989473684210526</v>
      </c>
      <c r="U2" s="15">
        <f t="shared" ref="U2:U65" si="1">RANK(R2,$R$2:$R$96,0)/95</f>
        <v>0.968421052631579</v>
      </c>
      <c r="V2" s="15">
        <f t="array" ref="V2:X2">VLOOKUP(B2,[1]会计综测!A:M,{5,8,12},FALSE)</f>
        <v>0.9898</v>
      </c>
      <c r="W2" s="15">
        <v>0.9368</v>
      </c>
      <c r="X2" s="15">
        <v>0.989473684210526</v>
      </c>
      <c r="Y2" s="16">
        <f>VLOOKUP(C2,[1]会计综测!B:N,13,FALSE)</f>
        <v>66.3314609813684</v>
      </c>
      <c r="Z2" s="15">
        <f t="shared" ref="Z2:Z65" si="2">RANK(Y2,$Y$2:$Y$96,0)/95</f>
        <v>0.978947368421053</v>
      </c>
      <c r="AA2" s="16"/>
      <c r="AB2" s="16">
        <f t="shared" ref="AB2:AB65" si="3">R2*0.8+Y2*0.1+AA2</f>
        <v>61.1549735093044</v>
      </c>
    </row>
    <row r="3" s="2" customFormat="1" ht="32" customHeight="1" spans="1:31">
      <c r="A3" s="13">
        <v>2</v>
      </c>
      <c r="B3" s="14">
        <v>2023016770</v>
      </c>
      <c r="C3" s="13" t="s">
        <v>281</v>
      </c>
      <c r="D3" s="13" t="s">
        <v>30</v>
      </c>
      <c r="E3" s="13" t="s">
        <v>282</v>
      </c>
      <c r="F3" s="13" t="s">
        <v>33</v>
      </c>
      <c r="G3" s="13" t="s">
        <v>34</v>
      </c>
      <c r="H3" s="13" t="s">
        <v>35</v>
      </c>
      <c r="I3" s="13" t="s">
        <v>277</v>
      </c>
      <c r="J3" s="13" t="s">
        <v>278</v>
      </c>
      <c r="K3" s="13" t="s">
        <v>279</v>
      </c>
      <c r="L3" s="13" t="s">
        <v>39</v>
      </c>
      <c r="M3" s="13" t="s">
        <v>280</v>
      </c>
      <c r="N3" s="13">
        <v>51</v>
      </c>
      <c r="O3" s="15">
        <v>0.767441860465116</v>
      </c>
      <c r="P3" s="13">
        <v>0</v>
      </c>
      <c r="Q3" s="13" t="s">
        <v>41</v>
      </c>
      <c r="R3" s="16">
        <v>84.0507614213198</v>
      </c>
      <c r="S3" s="16">
        <v>3.40507614213198</v>
      </c>
      <c r="T3" s="15">
        <f t="shared" si="0"/>
        <v>0.336842105263158</v>
      </c>
      <c r="U3" s="15">
        <f t="shared" si="1"/>
        <v>0.326315789473684</v>
      </c>
      <c r="V3" s="15">
        <f t="array" ref="V3:X3">VLOOKUP(B3,[1]会计综测!A:M,{5,8,12},FALSE)</f>
        <v>0.5204</v>
      </c>
      <c r="W3" s="15">
        <v>0.1263</v>
      </c>
      <c r="X3" s="15">
        <v>0.263157894736842</v>
      </c>
      <c r="Y3" s="16">
        <f>VLOOKUP(C3,[1]会计综测!B:N,13,FALSE)</f>
        <v>81.6799431898767</v>
      </c>
      <c r="Z3" s="15">
        <f t="shared" si="2"/>
        <v>0.284210526315789</v>
      </c>
      <c r="AA3" s="16"/>
      <c r="AB3" s="16">
        <f t="shared" si="3"/>
        <v>75.4086034560435</v>
      </c>
    </row>
    <row r="4" s="2" customFormat="1" ht="32" customHeight="1" spans="1:31">
      <c r="A4" s="13">
        <v>3</v>
      </c>
      <c r="B4" s="14">
        <v>2023016821</v>
      </c>
      <c r="C4" s="13" t="s">
        <v>283</v>
      </c>
      <c r="D4" s="13" t="s">
        <v>43</v>
      </c>
      <c r="E4" s="13" t="s">
        <v>284</v>
      </c>
      <c r="F4" s="13" t="s">
        <v>33</v>
      </c>
      <c r="G4" s="13" t="s">
        <v>34</v>
      </c>
      <c r="H4" s="13" t="s">
        <v>35</v>
      </c>
      <c r="I4" s="13" t="s">
        <v>277</v>
      </c>
      <c r="J4" s="13" t="s">
        <v>278</v>
      </c>
      <c r="K4" s="13" t="s">
        <v>285</v>
      </c>
      <c r="L4" s="13" t="s">
        <v>39</v>
      </c>
      <c r="M4" s="13" t="s">
        <v>280</v>
      </c>
      <c r="N4" s="13">
        <v>51</v>
      </c>
      <c r="O4" s="15">
        <v>0.906976744186046</v>
      </c>
      <c r="P4" s="13">
        <v>0</v>
      </c>
      <c r="Q4" s="13" t="s">
        <v>41</v>
      </c>
      <c r="R4" s="16">
        <v>85.2791878172589</v>
      </c>
      <c r="S4" s="16">
        <v>3.52791878172589</v>
      </c>
      <c r="T4" s="15">
        <f t="shared" si="0"/>
        <v>0.242105263157895</v>
      </c>
      <c r="U4" s="15">
        <f t="shared" si="1"/>
        <v>0.242105263157895</v>
      </c>
      <c r="V4" s="15">
        <f t="array" ref="V4:X4">VLOOKUP(B4,[1]会计综测!A:M,{5,8,12},FALSE)</f>
        <v>0.2245</v>
      </c>
      <c r="W4" s="15">
        <v>0.3368</v>
      </c>
      <c r="X4" s="15">
        <v>0.315789473684211</v>
      </c>
      <c r="Y4" s="16">
        <f>VLOOKUP(C4,[1]会计综测!B:N,13,FALSE)</f>
        <v>81.7289161557805</v>
      </c>
      <c r="Z4" s="15">
        <f t="shared" si="2"/>
        <v>0.273684210526316</v>
      </c>
      <c r="AA4" s="16"/>
      <c r="AB4" s="16">
        <f t="shared" si="3"/>
        <v>76.3962418693852</v>
      </c>
    </row>
    <row r="5" s="2" customFormat="1" ht="32" customHeight="1" spans="1:31">
      <c r="A5" s="13">
        <v>4</v>
      </c>
      <c r="B5" s="14">
        <v>2023016803</v>
      </c>
      <c r="C5" s="13" t="s">
        <v>286</v>
      </c>
      <c r="D5" s="13" t="s">
        <v>30</v>
      </c>
      <c r="E5" s="13" t="s">
        <v>287</v>
      </c>
      <c r="F5" s="13" t="s">
        <v>33</v>
      </c>
      <c r="G5" s="13" t="s">
        <v>34</v>
      </c>
      <c r="H5" s="13" t="s">
        <v>35</v>
      </c>
      <c r="I5" s="13" t="s">
        <v>277</v>
      </c>
      <c r="J5" s="13" t="s">
        <v>278</v>
      </c>
      <c r="K5" s="13" t="s">
        <v>285</v>
      </c>
      <c r="L5" s="13" t="s">
        <v>39</v>
      </c>
      <c r="M5" s="13" t="s">
        <v>280</v>
      </c>
      <c r="N5" s="13">
        <v>51</v>
      </c>
      <c r="O5" s="15">
        <v>0.813953488372093</v>
      </c>
      <c r="P5" s="13">
        <v>0</v>
      </c>
      <c r="Q5" s="13" t="s">
        <v>41</v>
      </c>
      <c r="R5" s="16">
        <v>84.6497461928934</v>
      </c>
      <c r="S5" s="16">
        <v>3.46497461928934</v>
      </c>
      <c r="T5" s="15">
        <f t="shared" si="0"/>
        <v>0.284210526315789</v>
      </c>
      <c r="U5" s="15">
        <f t="shared" si="1"/>
        <v>0.284210526315789</v>
      </c>
      <c r="V5" s="15">
        <f t="array" ref="V5:X5">VLOOKUP(B5,[1]会计综测!A:M,{5,8,12},FALSE)</f>
        <v>0.2347</v>
      </c>
      <c r="W5" s="15">
        <v>0.2421</v>
      </c>
      <c r="X5" s="15">
        <v>0.157894736842105</v>
      </c>
      <c r="Y5" s="16">
        <f>VLOOKUP(C5,[1]会计综测!B:N,13,FALSE)</f>
        <v>83.6078292808064</v>
      </c>
      <c r="Z5" s="15">
        <f t="shared" si="2"/>
        <v>0.189473684210526</v>
      </c>
      <c r="AA5" s="16"/>
      <c r="AB5" s="16">
        <f t="shared" si="3"/>
        <v>76.0805798823954</v>
      </c>
    </row>
    <row r="6" s="2" customFormat="1" ht="32" customHeight="1" spans="1:31">
      <c r="A6" s="13">
        <v>5</v>
      </c>
      <c r="B6" s="14">
        <v>2023016804</v>
      </c>
      <c r="C6" s="13" t="s">
        <v>288</v>
      </c>
      <c r="D6" s="13" t="s">
        <v>30</v>
      </c>
      <c r="E6" s="13" t="s">
        <v>289</v>
      </c>
      <c r="F6" s="13" t="s">
        <v>33</v>
      </c>
      <c r="G6" s="13" t="s">
        <v>34</v>
      </c>
      <c r="H6" s="13" t="s">
        <v>35</v>
      </c>
      <c r="I6" s="13" t="s">
        <v>277</v>
      </c>
      <c r="J6" s="13" t="s">
        <v>278</v>
      </c>
      <c r="K6" s="13" t="s">
        <v>285</v>
      </c>
      <c r="L6" s="13" t="s">
        <v>39</v>
      </c>
      <c r="M6" s="13" t="s">
        <v>280</v>
      </c>
      <c r="N6" s="13">
        <v>51</v>
      </c>
      <c r="O6" s="15">
        <v>0.651162790697674</v>
      </c>
      <c r="P6" s="13">
        <v>0</v>
      </c>
      <c r="Q6" s="13" t="s">
        <v>41</v>
      </c>
      <c r="R6" s="16">
        <v>79.7918781725888</v>
      </c>
      <c r="S6" s="16">
        <v>2.97918781725888</v>
      </c>
      <c r="T6" s="15">
        <f t="shared" si="0"/>
        <v>0.568421052631579</v>
      </c>
      <c r="U6" s="15">
        <f t="shared" si="1"/>
        <v>0.568421052631579</v>
      </c>
      <c r="V6" s="15">
        <f t="array" ref="V6:X6">VLOOKUP(B6,[1]会计综测!A:M,{5,8,12},FALSE)</f>
        <v>0.4388</v>
      </c>
      <c r="W6" s="15">
        <v>0.3789</v>
      </c>
      <c r="X6" s="15">
        <v>0.484210526315789</v>
      </c>
      <c r="Y6" s="16">
        <f>VLOOKUP(C6,[1]会计综测!B:N,13,FALSE)</f>
        <v>79.2777595809054</v>
      </c>
      <c r="Z6" s="15">
        <f t="shared" si="2"/>
        <v>0.421052631578947</v>
      </c>
      <c r="AA6" s="16"/>
      <c r="AB6" s="16">
        <f t="shared" si="3"/>
        <v>71.7612784961616</v>
      </c>
    </row>
    <row r="7" s="2" customFormat="1" ht="32" customHeight="1" spans="1:31">
      <c r="A7" s="13">
        <v>6</v>
      </c>
      <c r="B7" s="14">
        <v>2023016771</v>
      </c>
      <c r="C7" s="13" t="s">
        <v>290</v>
      </c>
      <c r="D7" s="13" t="s">
        <v>30</v>
      </c>
      <c r="E7" s="13" t="s">
        <v>291</v>
      </c>
      <c r="F7" s="13" t="s">
        <v>33</v>
      </c>
      <c r="G7" s="13" t="s">
        <v>34</v>
      </c>
      <c r="H7" s="13" t="s">
        <v>35</v>
      </c>
      <c r="I7" s="13" t="s">
        <v>277</v>
      </c>
      <c r="J7" s="13" t="s">
        <v>278</v>
      </c>
      <c r="K7" s="13" t="s">
        <v>279</v>
      </c>
      <c r="L7" s="13" t="s">
        <v>39</v>
      </c>
      <c r="M7" s="13" t="s">
        <v>280</v>
      </c>
      <c r="N7" s="13">
        <v>51</v>
      </c>
      <c r="O7" s="15">
        <v>0.674418604651163</v>
      </c>
      <c r="P7" s="13">
        <v>2</v>
      </c>
      <c r="Q7" s="13" t="s">
        <v>32</v>
      </c>
      <c r="R7" s="16">
        <v>77.1624365482234</v>
      </c>
      <c r="S7" s="16">
        <v>2.75380710659899</v>
      </c>
      <c r="T7" s="15">
        <f t="shared" si="0"/>
        <v>0.705263157894737</v>
      </c>
      <c r="U7" s="15">
        <f t="shared" si="1"/>
        <v>0.747368421052632</v>
      </c>
      <c r="V7" s="15">
        <f t="array" ref="V7:X7">VLOOKUP(B7,[1]会计综测!A:M,{5,8,12},FALSE)</f>
        <v>0.7041</v>
      </c>
      <c r="W7" s="15">
        <v>0.6526</v>
      </c>
      <c r="X7" s="15">
        <v>0.715789473684211</v>
      </c>
      <c r="Y7" s="16">
        <f>VLOOKUP(C7,[1]会计综测!B:N,13,FALSE)</f>
        <v>75.3201971669354</v>
      </c>
      <c r="Z7" s="15">
        <f t="shared" si="2"/>
        <v>0.705263157894737</v>
      </c>
      <c r="AA7" s="16"/>
      <c r="AB7" s="16">
        <f t="shared" si="3"/>
        <v>69.2619689552723</v>
      </c>
    </row>
    <row r="8" s="2" customFormat="1" ht="32" customHeight="1" spans="1:31">
      <c r="A8" s="13">
        <v>7</v>
      </c>
      <c r="B8" s="14">
        <v>2023016790</v>
      </c>
      <c r="C8" s="13" t="s">
        <v>292</v>
      </c>
      <c r="D8" s="13" t="s">
        <v>43</v>
      </c>
      <c r="E8" s="13" t="s">
        <v>293</v>
      </c>
      <c r="F8" s="13" t="s">
        <v>33</v>
      </c>
      <c r="G8" s="13" t="s">
        <v>34</v>
      </c>
      <c r="H8" s="13" t="s">
        <v>35</v>
      </c>
      <c r="I8" s="13" t="s">
        <v>277</v>
      </c>
      <c r="J8" s="13" t="s">
        <v>278</v>
      </c>
      <c r="K8" s="13" t="s">
        <v>279</v>
      </c>
      <c r="L8" s="13" t="s">
        <v>39</v>
      </c>
      <c r="M8" s="13" t="s">
        <v>280</v>
      </c>
      <c r="N8" s="13">
        <v>51</v>
      </c>
      <c r="O8" s="15">
        <v>0.790697674418605</v>
      </c>
      <c r="P8" s="13">
        <v>0</v>
      </c>
      <c r="Q8" s="13" t="s">
        <v>41</v>
      </c>
      <c r="R8" s="16">
        <v>83.6040609137056</v>
      </c>
      <c r="S8" s="16">
        <v>3.36040609137056</v>
      </c>
      <c r="T8" s="15">
        <f t="shared" si="0"/>
        <v>0.378947368421053</v>
      </c>
      <c r="U8" s="15">
        <f t="shared" si="1"/>
        <v>0.368421052631579</v>
      </c>
      <c r="V8" s="15">
        <f t="array" ref="V8:X8">VLOOKUP(B8,[1]会计综测!A:M,{5,8,12},FALSE)</f>
        <v>0.5102</v>
      </c>
      <c r="W8" s="15">
        <v>0.4421</v>
      </c>
      <c r="X8" s="15">
        <v>0.684210526315789</v>
      </c>
      <c r="Y8" s="16">
        <f>VLOOKUP(C8,[1]会计综测!B:N,13,FALSE)</f>
        <v>77.1939516921206</v>
      </c>
      <c r="Z8" s="15">
        <f t="shared" si="2"/>
        <v>0.547368421052632</v>
      </c>
      <c r="AA8" s="16"/>
      <c r="AB8" s="16">
        <f t="shared" si="3"/>
        <v>74.6026439001765</v>
      </c>
    </row>
    <row r="9" s="2" customFormat="1" ht="32" customHeight="1" spans="1:31">
      <c r="A9" s="13">
        <v>8</v>
      </c>
      <c r="B9" s="14">
        <v>2023016772</v>
      </c>
      <c r="C9" s="13" t="s">
        <v>294</v>
      </c>
      <c r="D9" s="13" t="s">
        <v>30</v>
      </c>
      <c r="E9" s="13" t="s">
        <v>295</v>
      </c>
      <c r="F9" s="13" t="s">
        <v>33</v>
      </c>
      <c r="G9" s="13" t="s">
        <v>34</v>
      </c>
      <c r="H9" s="13" t="s">
        <v>35</v>
      </c>
      <c r="I9" s="13" t="s">
        <v>277</v>
      </c>
      <c r="J9" s="13" t="s">
        <v>278</v>
      </c>
      <c r="K9" s="13" t="s">
        <v>279</v>
      </c>
      <c r="L9" s="13" t="s">
        <v>39</v>
      </c>
      <c r="M9" s="13" t="s">
        <v>280</v>
      </c>
      <c r="N9" s="13">
        <v>51</v>
      </c>
      <c r="O9" s="15">
        <v>0.651162790697674</v>
      </c>
      <c r="P9" s="13">
        <v>0</v>
      </c>
      <c r="Q9" s="13" t="s">
        <v>41</v>
      </c>
      <c r="R9" s="16">
        <v>80.2690355329949</v>
      </c>
      <c r="S9" s="16">
        <v>3.02690355329949</v>
      </c>
      <c r="T9" s="15">
        <f t="shared" si="0"/>
        <v>0.557894736842105</v>
      </c>
      <c r="U9" s="15">
        <f t="shared" si="1"/>
        <v>0.547368421052632</v>
      </c>
      <c r="V9" s="15">
        <f t="array" ref="V9:X9">VLOOKUP(B9,[1]会计综测!A:M,{5,8,12},FALSE)</f>
        <v>0.6429</v>
      </c>
      <c r="W9" s="15">
        <v>0.5263</v>
      </c>
      <c r="X9" s="15">
        <v>0.505263157894737</v>
      </c>
      <c r="Y9" s="16">
        <f>VLOOKUP(C9,[1]会计综测!B:N,13,FALSE)</f>
        <v>77.6582316820269</v>
      </c>
      <c r="Z9" s="15">
        <f t="shared" si="2"/>
        <v>0.515789473684211</v>
      </c>
      <c r="AA9" s="16"/>
      <c r="AB9" s="16">
        <f t="shared" si="3"/>
        <v>71.9810515945986</v>
      </c>
    </row>
    <row r="10" s="2" customFormat="1" ht="32" customHeight="1" spans="1:31">
      <c r="A10" s="13">
        <v>9</v>
      </c>
      <c r="B10" s="14">
        <v>2023016836</v>
      </c>
      <c r="C10" s="13" t="s">
        <v>296</v>
      </c>
      <c r="D10" s="13" t="s">
        <v>30</v>
      </c>
      <c r="E10" s="13" t="s">
        <v>297</v>
      </c>
      <c r="F10" s="13" t="s">
        <v>33</v>
      </c>
      <c r="G10" s="13" t="s">
        <v>34</v>
      </c>
      <c r="H10" s="13" t="s">
        <v>35</v>
      </c>
      <c r="I10" s="13" t="s">
        <v>277</v>
      </c>
      <c r="J10" s="13" t="s">
        <v>278</v>
      </c>
      <c r="K10" s="13" t="s">
        <v>298</v>
      </c>
      <c r="L10" s="13" t="s">
        <v>39</v>
      </c>
      <c r="M10" s="13" t="s">
        <v>280</v>
      </c>
      <c r="N10" s="13">
        <v>51</v>
      </c>
      <c r="O10" s="15">
        <v>0.837209302325581</v>
      </c>
      <c r="P10" s="13">
        <v>2</v>
      </c>
      <c r="Q10" s="13" t="s">
        <v>32</v>
      </c>
      <c r="R10" s="16">
        <v>82.6142131979696</v>
      </c>
      <c r="S10" s="16">
        <v>3.41370558375635</v>
      </c>
      <c r="T10" s="15">
        <f t="shared" si="0"/>
        <v>0.326315789473684</v>
      </c>
      <c r="U10" s="15">
        <f t="shared" si="1"/>
        <v>0.421052631578947</v>
      </c>
      <c r="V10" s="15">
        <f t="array" ref="V10:X10">VLOOKUP(B10,[1]会计综测!A:M,{5,8,12},FALSE)</f>
        <v>1</v>
      </c>
      <c r="W10" s="15">
        <v>0.2211</v>
      </c>
      <c r="X10" s="15">
        <v>0.326315789473684</v>
      </c>
      <c r="Y10" s="16">
        <f>VLOOKUP(C10,[1]会计综测!B:N,13,FALSE)</f>
        <v>77.4019442200032</v>
      </c>
      <c r="Z10" s="15">
        <f t="shared" si="2"/>
        <v>0.526315789473684</v>
      </c>
      <c r="AA10" s="16"/>
      <c r="AB10" s="16">
        <f t="shared" si="3"/>
        <v>73.831564980376</v>
      </c>
    </row>
    <row r="11" s="2" customFormat="1" ht="32" customHeight="1" spans="1:31">
      <c r="A11" s="13">
        <v>10</v>
      </c>
      <c r="B11" s="14">
        <v>2022016385</v>
      </c>
      <c r="C11" s="13" t="s">
        <v>299</v>
      </c>
      <c r="D11" s="13" t="s">
        <v>30</v>
      </c>
      <c r="E11" s="13" t="s">
        <v>300</v>
      </c>
      <c r="F11" s="13" t="s">
        <v>33</v>
      </c>
      <c r="G11" s="13" t="s">
        <v>34</v>
      </c>
      <c r="H11" s="13" t="s">
        <v>35</v>
      </c>
      <c r="I11" s="13" t="s">
        <v>277</v>
      </c>
      <c r="J11" s="13" t="s">
        <v>278</v>
      </c>
      <c r="K11" s="13" t="s">
        <v>298</v>
      </c>
      <c r="L11" s="13" t="s">
        <v>39</v>
      </c>
      <c r="M11" s="13" t="s">
        <v>280</v>
      </c>
      <c r="N11" s="13">
        <v>51</v>
      </c>
      <c r="O11" s="15">
        <v>0.785714285714286</v>
      </c>
      <c r="P11" s="13">
        <v>0</v>
      </c>
      <c r="Q11" s="13" t="s">
        <v>41</v>
      </c>
      <c r="R11" s="16">
        <v>81.2727272727273</v>
      </c>
      <c r="S11" s="16">
        <v>3.12727272727273</v>
      </c>
      <c r="T11" s="15">
        <f t="shared" si="0"/>
        <v>0.484210526315789</v>
      </c>
      <c r="U11" s="15">
        <f t="shared" si="1"/>
        <v>0.484210526315789</v>
      </c>
      <c r="V11" s="15">
        <f t="array" ref="V11:X11">VLOOKUP(B11,[1]会计综测!A:M,{5,8,12},FALSE)</f>
        <v>0.4694</v>
      </c>
      <c r="W11" s="15">
        <v>0.3579</v>
      </c>
      <c r="X11" s="15">
        <v>0.252631578947368</v>
      </c>
      <c r="Y11" s="16">
        <f>VLOOKUP(C11,[1]会计综测!B:N,13,FALSE)</f>
        <v>80.9029194116123</v>
      </c>
      <c r="Z11" s="15">
        <f t="shared" si="2"/>
        <v>0.305263157894737</v>
      </c>
      <c r="AA11" s="16"/>
      <c r="AB11" s="16">
        <f t="shared" si="3"/>
        <v>73.1084737593431</v>
      </c>
    </row>
    <row r="12" s="2" customFormat="1" ht="32" customHeight="1" spans="1:31">
      <c r="A12" s="13">
        <v>11</v>
      </c>
      <c r="B12" s="14">
        <v>2023016791</v>
      </c>
      <c r="C12" s="13" t="s">
        <v>301</v>
      </c>
      <c r="D12" s="13" t="s">
        <v>43</v>
      </c>
      <c r="E12" s="13" t="s">
        <v>302</v>
      </c>
      <c r="F12" s="13" t="s">
        <v>33</v>
      </c>
      <c r="G12" s="13" t="s">
        <v>34</v>
      </c>
      <c r="H12" s="13" t="s">
        <v>35</v>
      </c>
      <c r="I12" s="13" t="s">
        <v>277</v>
      </c>
      <c r="J12" s="13" t="s">
        <v>278</v>
      </c>
      <c r="K12" s="13" t="s">
        <v>279</v>
      </c>
      <c r="L12" s="13" t="s">
        <v>39</v>
      </c>
      <c r="M12" s="13" t="s">
        <v>280</v>
      </c>
      <c r="N12" s="13">
        <v>50</v>
      </c>
      <c r="O12" s="15">
        <v>0.571428571428571</v>
      </c>
      <c r="P12" s="13">
        <v>2</v>
      </c>
      <c r="Q12" s="13" t="s">
        <v>32</v>
      </c>
      <c r="R12" s="16">
        <v>77.1435897435897</v>
      </c>
      <c r="S12" s="16">
        <v>2.73589743589744</v>
      </c>
      <c r="T12" s="15">
        <f t="shared" si="0"/>
        <v>0.757894736842105</v>
      </c>
      <c r="U12" s="15">
        <f t="shared" si="1"/>
        <v>0.757894736842105</v>
      </c>
      <c r="V12" s="15">
        <f t="array" ref="V12:X12">VLOOKUP(B12,[1]会计综测!A:M,{5,8,12},FALSE)</f>
        <v>0.949</v>
      </c>
      <c r="W12" s="15">
        <v>0.9684</v>
      </c>
      <c r="X12" s="15">
        <v>0.789473684210526</v>
      </c>
      <c r="Y12" s="16">
        <f>VLOOKUP(C12,[1]会计综测!B:N,13,FALSE)</f>
        <v>70.0428510698959</v>
      </c>
      <c r="Z12" s="15">
        <f t="shared" si="2"/>
        <v>0.947368421052632</v>
      </c>
      <c r="AA12" s="16"/>
      <c r="AB12" s="16">
        <f t="shared" si="3"/>
        <v>68.7191569018614</v>
      </c>
    </row>
    <row r="13" s="2" customFormat="1" ht="32" customHeight="1" spans="1:31">
      <c r="A13" s="13">
        <v>12</v>
      </c>
      <c r="B13" s="14">
        <v>2023016805</v>
      </c>
      <c r="C13" s="13" t="s">
        <v>303</v>
      </c>
      <c r="D13" s="13" t="s">
        <v>30</v>
      </c>
      <c r="E13" s="13" t="s">
        <v>304</v>
      </c>
      <c r="F13" s="13" t="s">
        <v>33</v>
      </c>
      <c r="G13" s="13" t="s">
        <v>34</v>
      </c>
      <c r="H13" s="13" t="s">
        <v>35</v>
      </c>
      <c r="I13" s="13" t="s">
        <v>277</v>
      </c>
      <c r="J13" s="13" t="s">
        <v>278</v>
      </c>
      <c r="K13" s="13" t="s">
        <v>285</v>
      </c>
      <c r="L13" s="13" t="s">
        <v>39</v>
      </c>
      <c r="M13" s="13" t="s">
        <v>280</v>
      </c>
      <c r="N13" s="13">
        <v>51</v>
      </c>
      <c r="O13" s="15">
        <v>0.883720930232558</v>
      </c>
      <c r="P13" s="13">
        <v>0</v>
      </c>
      <c r="Q13" s="13" t="s">
        <v>41</v>
      </c>
      <c r="R13" s="16">
        <v>87.253807106599</v>
      </c>
      <c r="S13" s="16">
        <v>3.7253807106599</v>
      </c>
      <c r="T13" s="15">
        <f t="shared" si="0"/>
        <v>0.136842105263158</v>
      </c>
      <c r="U13" s="15">
        <f t="shared" si="1"/>
        <v>0.136842105263158</v>
      </c>
      <c r="V13" s="15">
        <f t="array" ref="V13:X13">VLOOKUP(B13,[1]会计综测!A:M,{5,8,12},FALSE)</f>
        <v>0.0408</v>
      </c>
      <c r="W13" s="15">
        <v>0.1474</v>
      </c>
      <c r="X13" s="15">
        <v>0.431578947368421</v>
      </c>
      <c r="Y13" s="16">
        <f>VLOOKUP(C13,[1]会计综测!B:N,13,FALSE)</f>
        <v>83.3097007610253</v>
      </c>
      <c r="Z13" s="15">
        <f t="shared" si="2"/>
        <v>0.2</v>
      </c>
      <c r="AA13" s="16"/>
      <c r="AB13" s="16">
        <f t="shared" si="3"/>
        <v>78.1340157613817</v>
      </c>
    </row>
    <row r="14" s="2" customFormat="1" ht="32" customHeight="1" spans="1:31">
      <c r="A14" s="13">
        <v>13</v>
      </c>
      <c r="B14" s="14">
        <v>2023016837</v>
      </c>
      <c r="C14" s="13" t="s">
        <v>305</v>
      </c>
      <c r="D14" s="13" t="s">
        <v>30</v>
      </c>
      <c r="E14" s="13" t="s">
        <v>306</v>
      </c>
      <c r="F14" s="13" t="s">
        <v>33</v>
      </c>
      <c r="G14" s="13" t="s">
        <v>34</v>
      </c>
      <c r="H14" s="13" t="s">
        <v>35</v>
      </c>
      <c r="I14" s="13" t="s">
        <v>277</v>
      </c>
      <c r="J14" s="13" t="s">
        <v>278</v>
      </c>
      <c r="K14" s="13" t="s">
        <v>298</v>
      </c>
      <c r="L14" s="13" t="s">
        <v>39</v>
      </c>
      <c r="M14" s="13" t="s">
        <v>280</v>
      </c>
      <c r="N14" s="13">
        <v>52</v>
      </c>
      <c r="O14" s="15">
        <v>0.522727272727273</v>
      </c>
      <c r="P14" s="13">
        <v>5</v>
      </c>
      <c r="Q14" s="13" t="s">
        <v>32</v>
      </c>
      <c r="R14" s="16">
        <v>72.9798994974874</v>
      </c>
      <c r="S14" s="16">
        <v>2.42713567839196</v>
      </c>
      <c r="T14" s="15">
        <f t="shared" si="0"/>
        <v>0.91578947368421</v>
      </c>
      <c r="U14" s="15">
        <f t="shared" si="1"/>
        <v>0.91578947368421</v>
      </c>
      <c r="V14" s="15">
        <f t="array" ref="V14:X14">VLOOKUP(B14,[1]会计综测!A:M,{5,8,12},FALSE)</f>
        <v>0.5408</v>
      </c>
      <c r="W14" s="15">
        <v>0.8632</v>
      </c>
      <c r="X14" s="15">
        <v>0.821052631578947</v>
      </c>
      <c r="Y14" s="16">
        <f>VLOOKUP(C14,[1]会计综测!B:N,13,FALSE)</f>
        <v>74.1987436797664</v>
      </c>
      <c r="Z14" s="15">
        <f t="shared" si="2"/>
        <v>0.8</v>
      </c>
      <c r="AA14" s="16"/>
      <c r="AB14" s="16">
        <f t="shared" si="3"/>
        <v>65.8037939659665</v>
      </c>
    </row>
    <row r="15" s="2" customFormat="1" ht="32" customHeight="1" spans="1:31">
      <c r="A15" s="13">
        <v>14</v>
      </c>
      <c r="B15" s="14">
        <v>2023016822</v>
      </c>
      <c r="C15" s="13" t="s">
        <v>307</v>
      </c>
      <c r="D15" s="13" t="s">
        <v>43</v>
      </c>
      <c r="E15" s="13" t="s">
        <v>308</v>
      </c>
      <c r="F15" s="13" t="s">
        <v>33</v>
      </c>
      <c r="G15" s="13" t="s">
        <v>34</v>
      </c>
      <c r="H15" s="13" t="s">
        <v>35</v>
      </c>
      <c r="I15" s="13" t="s">
        <v>277</v>
      </c>
      <c r="J15" s="13" t="s">
        <v>278</v>
      </c>
      <c r="K15" s="13" t="s">
        <v>285</v>
      </c>
      <c r="L15" s="13" t="s">
        <v>39</v>
      </c>
      <c r="M15" s="13" t="s">
        <v>280</v>
      </c>
      <c r="N15" s="13">
        <v>51</v>
      </c>
      <c r="O15" s="15">
        <v>0.720930232558139</v>
      </c>
      <c r="P15" s="13">
        <v>0</v>
      </c>
      <c r="Q15" s="13" t="s">
        <v>41</v>
      </c>
      <c r="R15" s="16">
        <v>82.5431472081218</v>
      </c>
      <c r="S15" s="16">
        <v>3.25431472081218</v>
      </c>
      <c r="T15" s="15">
        <f t="shared" si="0"/>
        <v>0.442105263157895</v>
      </c>
      <c r="U15" s="15">
        <f t="shared" si="1"/>
        <v>0.442105263157895</v>
      </c>
      <c r="V15" s="15">
        <f t="array" ref="V15:X15">VLOOKUP(B15,[1]会计综测!A:M,{5,8,12},FALSE)</f>
        <v>0.2551</v>
      </c>
      <c r="W15" s="15">
        <v>0.4211</v>
      </c>
      <c r="X15" s="15">
        <v>0.884210526315789</v>
      </c>
      <c r="Y15" s="16">
        <f>VLOOKUP(C15,[1]会计综测!B:N,13,FALSE)</f>
        <v>76.9264935032526</v>
      </c>
      <c r="Z15" s="15">
        <f t="shared" si="2"/>
        <v>0.578947368421053</v>
      </c>
      <c r="AA15" s="16"/>
      <c r="AB15" s="16">
        <f t="shared" si="3"/>
        <v>73.7271671168227</v>
      </c>
    </row>
    <row r="16" s="2" customFormat="1" ht="32" customHeight="1" spans="1:31">
      <c r="A16" s="13">
        <v>15</v>
      </c>
      <c r="B16" s="14">
        <v>2023016792</v>
      </c>
      <c r="C16" s="13" t="s">
        <v>309</v>
      </c>
      <c r="D16" s="13" t="s">
        <v>43</v>
      </c>
      <c r="E16" s="13" t="s">
        <v>310</v>
      </c>
      <c r="F16" s="13" t="s">
        <v>33</v>
      </c>
      <c r="G16" s="13" t="s">
        <v>34</v>
      </c>
      <c r="H16" s="13" t="s">
        <v>35</v>
      </c>
      <c r="I16" s="13" t="s">
        <v>277</v>
      </c>
      <c r="J16" s="13" t="s">
        <v>278</v>
      </c>
      <c r="K16" s="13" t="s">
        <v>279</v>
      </c>
      <c r="L16" s="13" t="s">
        <v>39</v>
      </c>
      <c r="M16" s="13" t="s">
        <v>280</v>
      </c>
      <c r="N16" s="13">
        <v>50</v>
      </c>
      <c r="O16" s="15">
        <v>0.523809523809524</v>
      </c>
      <c r="P16" s="13">
        <v>0</v>
      </c>
      <c r="Q16" s="13" t="s">
        <v>41</v>
      </c>
      <c r="R16" s="16">
        <v>77.4922279792746</v>
      </c>
      <c r="S16" s="16">
        <v>2.74922279792746</v>
      </c>
      <c r="T16" s="15">
        <f t="shared" si="0"/>
        <v>0.715789473684211</v>
      </c>
      <c r="U16" s="15">
        <f t="shared" si="1"/>
        <v>0.705263157894737</v>
      </c>
      <c r="V16" s="15">
        <f t="array" ref="V16:X16">VLOOKUP(B16,[1]会计综测!A:M,{5,8,12},FALSE)</f>
        <v>0.5816</v>
      </c>
      <c r="W16" s="15">
        <v>0.7895</v>
      </c>
      <c r="X16" s="15">
        <v>0.673684210526316</v>
      </c>
      <c r="Y16" s="16">
        <f>VLOOKUP(C16,[1]会计综测!B:N,13,FALSE)</f>
        <v>75.5046233664157</v>
      </c>
      <c r="Z16" s="15">
        <f t="shared" si="2"/>
        <v>0.673684210526316</v>
      </c>
      <c r="AA16" s="16"/>
      <c r="AB16" s="16">
        <f t="shared" si="3"/>
        <v>69.5442447200613</v>
      </c>
    </row>
    <row r="17" s="2" customFormat="1" ht="32" customHeight="1" spans="1:28">
      <c r="A17" s="13">
        <v>16</v>
      </c>
      <c r="B17" s="14">
        <v>2023016806</v>
      </c>
      <c r="C17" s="13" t="s">
        <v>311</v>
      </c>
      <c r="D17" s="13" t="s">
        <v>30</v>
      </c>
      <c r="E17" s="13" t="s">
        <v>312</v>
      </c>
      <c r="F17" s="13" t="s">
        <v>33</v>
      </c>
      <c r="G17" s="13" t="s">
        <v>34</v>
      </c>
      <c r="H17" s="13" t="s">
        <v>35</v>
      </c>
      <c r="I17" s="13" t="s">
        <v>277</v>
      </c>
      <c r="J17" s="13" t="s">
        <v>278</v>
      </c>
      <c r="K17" s="13" t="s">
        <v>285</v>
      </c>
      <c r="L17" s="13" t="s">
        <v>39</v>
      </c>
      <c r="M17" s="13" t="s">
        <v>280</v>
      </c>
      <c r="N17" s="13">
        <v>51</v>
      </c>
      <c r="O17" s="15">
        <v>0.651162790697674</v>
      </c>
      <c r="P17" s="13">
        <v>1</v>
      </c>
      <c r="Q17" s="13" t="s">
        <v>32</v>
      </c>
      <c r="R17" s="16">
        <v>77.8071065989848</v>
      </c>
      <c r="S17" s="16">
        <v>2.82030456852792</v>
      </c>
      <c r="T17" s="15">
        <f t="shared" si="0"/>
        <v>0.684210526315789</v>
      </c>
      <c r="U17" s="15">
        <f t="shared" si="1"/>
        <v>0.694736842105263</v>
      </c>
      <c r="V17" s="15">
        <f t="array" ref="V17:X17">VLOOKUP(B17,[1]会计综测!A:M,{5,8,12},FALSE)</f>
        <v>0.1939</v>
      </c>
      <c r="W17" s="15">
        <v>0.4105</v>
      </c>
      <c r="X17" s="15">
        <v>0.442105263157895</v>
      </c>
      <c r="Y17" s="16">
        <f>VLOOKUP(C17,[1]会计综测!B:N,13,FALSE)</f>
        <v>80.7902034230008</v>
      </c>
      <c r="Z17" s="15">
        <f t="shared" si="2"/>
        <v>0.326315789473684</v>
      </c>
      <c r="AA17" s="16"/>
      <c r="AB17" s="16">
        <f t="shared" si="3"/>
        <v>70.3247056214879</v>
      </c>
    </row>
    <row r="18" s="2" customFormat="1" ht="32" customHeight="1" spans="1:28">
      <c r="A18" s="13">
        <v>17</v>
      </c>
      <c r="B18" s="14">
        <v>2023016773</v>
      </c>
      <c r="C18" s="13" t="s">
        <v>313</v>
      </c>
      <c r="D18" s="13" t="s">
        <v>30</v>
      </c>
      <c r="E18" s="13" t="s">
        <v>314</v>
      </c>
      <c r="F18" s="13" t="s">
        <v>33</v>
      </c>
      <c r="G18" s="13" t="s">
        <v>34</v>
      </c>
      <c r="H18" s="13" t="s">
        <v>35</v>
      </c>
      <c r="I18" s="13" t="s">
        <v>277</v>
      </c>
      <c r="J18" s="13" t="s">
        <v>278</v>
      </c>
      <c r="K18" s="13" t="s">
        <v>279</v>
      </c>
      <c r="L18" s="13" t="s">
        <v>39</v>
      </c>
      <c r="M18" s="13" t="s">
        <v>280</v>
      </c>
      <c r="N18" s="13">
        <v>51</v>
      </c>
      <c r="O18" s="15">
        <v>0.534883720930233</v>
      </c>
      <c r="P18" s="13">
        <v>0</v>
      </c>
      <c r="Q18" s="13" t="s">
        <v>41</v>
      </c>
      <c r="R18" s="16">
        <v>77.3654822335025</v>
      </c>
      <c r="S18" s="16">
        <v>2.73654822335025</v>
      </c>
      <c r="T18" s="15">
        <f t="shared" si="0"/>
        <v>0.747368421052632</v>
      </c>
      <c r="U18" s="15">
        <f t="shared" si="1"/>
        <v>0.736842105263158</v>
      </c>
      <c r="V18" s="15">
        <f t="array" ref="V18:X18">VLOOKUP(B18,[1]会计综测!A:M,{5,8,12},FALSE)</f>
        <v>0.8673</v>
      </c>
      <c r="W18" s="15">
        <v>0.7474</v>
      </c>
      <c r="X18" s="15">
        <v>0.557894736842105</v>
      </c>
      <c r="Y18" s="16">
        <f>VLOOKUP(C18,[1]会计综测!B:N,13,FALSE)</f>
        <v>75.2057989607424</v>
      </c>
      <c r="Z18" s="15">
        <f t="shared" si="2"/>
        <v>0.715789473684211</v>
      </c>
      <c r="AA18" s="16"/>
      <c r="AB18" s="16">
        <f t="shared" si="3"/>
        <v>69.4129656828762</v>
      </c>
    </row>
    <row r="19" s="2" customFormat="1" ht="32" customHeight="1" spans="1:28">
      <c r="A19" s="13">
        <v>18</v>
      </c>
      <c r="B19" s="14">
        <v>2023016823</v>
      </c>
      <c r="C19" s="13" t="s">
        <v>315</v>
      </c>
      <c r="D19" s="13" t="s">
        <v>43</v>
      </c>
      <c r="E19" s="13" t="s">
        <v>316</v>
      </c>
      <c r="F19" s="13" t="s">
        <v>33</v>
      </c>
      <c r="G19" s="13" t="s">
        <v>34</v>
      </c>
      <c r="H19" s="13" t="s">
        <v>35</v>
      </c>
      <c r="I19" s="13" t="s">
        <v>277</v>
      </c>
      <c r="J19" s="13" t="s">
        <v>278</v>
      </c>
      <c r="K19" s="13" t="s">
        <v>285</v>
      </c>
      <c r="L19" s="13" t="s">
        <v>39</v>
      </c>
      <c r="M19" s="13" t="s">
        <v>280</v>
      </c>
      <c r="N19" s="13">
        <v>51</v>
      </c>
      <c r="O19" s="15">
        <v>0.604651162790698</v>
      </c>
      <c r="P19" s="13">
        <v>1</v>
      </c>
      <c r="Q19" s="13" t="s">
        <v>32</v>
      </c>
      <c r="R19" s="16">
        <v>78.497461928934</v>
      </c>
      <c r="S19" s="16">
        <v>2.88629441624366</v>
      </c>
      <c r="T19" s="15">
        <f t="shared" si="0"/>
        <v>0.642105263157895</v>
      </c>
      <c r="U19" s="15">
        <f t="shared" si="1"/>
        <v>0.642105263157895</v>
      </c>
      <c r="V19" s="15">
        <f t="array" ref="V19:X19">VLOOKUP(B19,[1]会计综测!A:M,{5,8,12},FALSE)</f>
        <v>0.5612</v>
      </c>
      <c r="W19" s="15">
        <v>0.5684</v>
      </c>
      <c r="X19" s="15">
        <v>0.8</v>
      </c>
      <c r="Y19" s="16">
        <f>VLOOKUP(C19,[1]会计综测!B:N,13,FALSE)</f>
        <v>75.5561311172517</v>
      </c>
      <c r="Z19" s="15">
        <f t="shared" si="2"/>
        <v>0.663157894736842</v>
      </c>
      <c r="AA19" s="16"/>
      <c r="AB19" s="16">
        <f t="shared" si="3"/>
        <v>70.3535826548724</v>
      </c>
    </row>
    <row r="20" s="2" customFormat="1" ht="32" customHeight="1" spans="1:28">
      <c r="A20" s="13">
        <v>19</v>
      </c>
      <c r="B20" s="14">
        <v>2023016807</v>
      </c>
      <c r="C20" s="13" t="s">
        <v>317</v>
      </c>
      <c r="D20" s="13" t="s">
        <v>30</v>
      </c>
      <c r="E20" s="13" t="s">
        <v>318</v>
      </c>
      <c r="F20" s="13" t="s">
        <v>33</v>
      </c>
      <c r="G20" s="13" t="s">
        <v>34</v>
      </c>
      <c r="H20" s="13" t="s">
        <v>35</v>
      </c>
      <c r="I20" s="13" t="s">
        <v>277</v>
      </c>
      <c r="J20" s="13" t="s">
        <v>278</v>
      </c>
      <c r="K20" s="13" t="s">
        <v>285</v>
      </c>
      <c r="L20" s="13" t="s">
        <v>39</v>
      </c>
      <c r="M20" s="13" t="s">
        <v>280</v>
      </c>
      <c r="N20" s="13">
        <v>51</v>
      </c>
      <c r="O20" s="15">
        <v>0.534883720930233</v>
      </c>
      <c r="P20" s="13">
        <v>2</v>
      </c>
      <c r="Q20" s="13" t="s">
        <v>32</v>
      </c>
      <c r="R20" s="16">
        <v>74.9847715736041</v>
      </c>
      <c r="S20" s="16">
        <v>2.50152284263959</v>
      </c>
      <c r="T20" s="15">
        <f t="shared" si="0"/>
        <v>0.884210526315789</v>
      </c>
      <c r="U20" s="15">
        <f t="shared" si="1"/>
        <v>0.842105263157895</v>
      </c>
      <c r="V20" s="15">
        <f t="array" ref="V20:X20">VLOOKUP(B20,[1]会计综测!A:M,{5,8,12},FALSE)</f>
        <v>0.8878</v>
      </c>
      <c r="W20" s="15">
        <v>0.7789</v>
      </c>
      <c r="X20" s="15">
        <v>0.831578947368421</v>
      </c>
      <c r="Y20" s="16">
        <f>VLOOKUP(C20,[1]会计综测!B:N,13,FALSE)</f>
        <v>72.6554211190355</v>
      </c>
      <c r="Z20" s="15">
        <f t="shared" si="2"/>
        <v>0.863157894736842</v>
      </c>
      <c r="AA20" s="16"/>
      <c r="AB20" s="16">
        <f t="shared" si="3"/>
        <v>67.2533593707868</v>
      </c>
    </row>
    <row r="21" s="2" customFormat="1" ht="32" customHeight="1" spans="1:28">
      <c r="A21" s="13">
        <v>20</v>
      </c>
      <c r="B21" s="14">
        <v>2023016793</v>
      </c>
      <c r="C21" s="13" t="s">
        <v>319</v>
      </c>
      <c r="D21" s="13" t="s">
        <v>43</v>
      </c>
      <c r="E21" s="13" t="s">
        <v>320</v>
      </c>
      <c r="F21" s="13" t="s">
        <v>33</v>
      </c>
      <c r="G21" s="13" t="s">
        <v>34</v>
      </c>
      <c r="H21" s="13" t="s">
        <v>35</v>
      </c>
      <c r="I21" s="13" t="s">
        <v>277</v>
      </c>
      <c r="J21" s="13" t="s">
        <v>278</v>
      </c>
      <c r="K21" s="13" t="s">
        <v>279</v>
      </c>
      <c r="L21" s="13" t="s">
        <v>39</v>
      </c>
      <c r="M21" s="13" t="s">
        <v>280</v>
      </c>
      <c r="N21" s="13">
        <v>51</v>
      </c>
      <c r="O21" s="15">
        <v>0.488372093023256</v>
      </c>
      <c r="P21" s="13">
        <v>0</v>
      </c>
      <c r="Q21" s="13" t="s">
        <v>41</v>
      </c>
      <c r="R21" s="16">
        <v>78.0862944162437</v>
      </c>
      <c r="S21" s="16">
        <v>2.80862944162437</v>
      </c>
      <c r="T21" s="15">
        <f t="shared" si="0"/>
        <v>0.694736842105263</v>
      </c>
      <c r="U21" s="15">
        <f t="shared" si="1"/>
        <v>0.684210526315789</v>
      </c>
      <c r="V21" s="15">
        <f t="array" ref="V21:X21">VLOOKUP(B21,[1]会计综测!A:M,{5,8,12},FALSE)</f>
        <v>0.398</v>
      </c>
      <c r="W21" s="15">
        <v>0.5579</v>
      </c>
      <c r="X21" s="15">
        <v>0.694736842105263</v>
      </c>
      <c r="Y21" s="16">
        <f>VLOOKUP(C21,[1]会计综测!B:N,13,FALSE)</f>
        <v>77.1911451620408</v>
      </c>
      <c r="Z21" s="15">
        <f t="shared" si="2"/>
        <v>0.557894736842105</v>
      </c>
      <c r="AA21" s="16"/>
      <c r="AB21" s="16">
        <f t="shared" si="3"/>
        <v>70.188150049199</v>
      </c>
    </row>
    <row r="22" s="2" customFormat="1" ht="32" customHeight="1" spans="1:28">
      <c r="A22" s="13">
        <v>21</v>
      </c>
      <c r="B22" s="14">
        <v>2023016838</v>
      </c>
      <c r="C22" s="13" t="s">
        <v>321</v>
      </c>
      <c r="D22" s="13" t="s">
        <v>30</v>
      </c>
      <c r="E22" s="13" t="s">
        <v>322</v>
      </c>
      <c r="F22" s="13" t="s">
        <v>33</v>
      </c>
      <c r="G22" s="13" t="s">
        <v>34</v>
      </c>
      <c r="H22" s="13" t="s">
        <v>35</v>
      </c>
      <c r="I22" s="13" t="s">
        <v>277</v>
      </c>
      <c r="J22" s="13" t="s">
        <v>278</v>
      </c>
      <c r="K22" s="13" t="s">
        <v>298</v>
      </c>
      <c r="L22" s="13" t="s">
        <v>39</v>
      </c>
      <c r="M22" s="13" t="s">
        <v>280</v>
      </c>
      <c r="N22" s="13">
        <v>51</v>
      </c>
      <c r="O22" s="15">
        <v>0.883720930232558</v>
      </c>
      <c r="P22" s="13">
        <v>0</v>
      </c>
      <c r="Q22" s="13" t="s">
        <v>41</v>
      </c>
      <c r="R22" s="16">
        <v>87.2385786802031</v>
      </c>
      <c r="S22" s="16">
        <v>3.72385786802031</v>
      </c>
      <c r="T22" s="15">
        <f t="shared" si="0"/>
        <v>0.147368421052632</v>
      </c>
      <c r="U22" s="15">
        <f t="shared" si="1"/>
        <v>0.147368421052632</v>
      </c>
      <c r="V22" s="15">
        <f t="array" ref="V22:X22">VLOOKUP(B22,[1]会计综测!A:M,{5,8,12},FALSE)</f>
        <v>0.0102</v>
      </c>
      <c r="W22" s="15">
        <v>0.0211</v>
      </c>
      <c r="X22" s="15">
        <v>0.0421052631578947</v>
      </c>
      <c r="Y22" s="16">
        <f>VLOOKUP(C22,[1]会计综测!B:N,13,FALSE)</f>
        <v>96.3440448228157</v>
      </c>
      <c r="Z22" s="15">
        <f t="shared" si="2"/>
        <v>0.0315789473684211</v>
      </c>
      <c r="AA22" s="16">
        <f>VLOOKUP(C22,[1]学术专长!C:D,2,FALSE)</f>
        <v>4</v>
      </c>
      <c r="AB22" s="16">
        <f t="shared" si="3"/>
        <v>83.4252674264441</v>
      </c>
    </row>
    <row r="23" s="2" customFormat="1" ht="32" customHeight="1" spans="1:28">
      <c r="A23" s="13">
        <v>22</v>
      </c>
      <c r="B23" s="14">
        <v>2023016809</v>
      </c>
      <c r="C23" s="13" t="s">
        <v>323</v>
      </c>
      <c r="D23" s="13" t="s">
        <v>30</v>
      </c>
      <c r="E23" s="13" t="s">
        <v>324</v>
      </c>
      <c r="F23" s="13" t="s">
        <v>33</v>
      </c>
      <c r="G23" s="13" t="s">
        <v>34</v>
      </c>
      <c r="H23" s="13" t="s">
        <v>35</v>
      </c>
      <c r="I23" s="13" t="s">
        <v>277</v>
      </c>
      <c r="J23" s="13" t="s">
        <v>278</v>
      </c>
      <c r="K23" s="13" t="s">
        <v>285</v>
      </c>
      <c r="L23" s="13" t="s">
        <v>39</v>
      </c>
      <c r="M23" s="13" t="s">
        <v>280</v>
      </c>
      <c r="N23" s="13">
        <v>50</v>
      </c>
      <c r="O23" s="15">
        <v>0.738095238095238</v>
      </c>
      <c r="P23" s="13">
        <v>1</v>
      </c>
      <c r="Q23" s="13" t="s">
        <v>32</v>
      </c>
      <c r="R23" s="16">
        <v>79.9005235602094</v>
      </c>
      <c r="S23" s="16">
        <v>3.0413612565445</v>
      </c>
      <c r="T23" s="15">
        <f t="shared" si="0"/>
        <v>0.536842105263158</v>
      </c>
      <c r="U23" s="15">
        <f t="shared" si="1"/>
        <v>0.557894736842105</v>
      </c>
      <c r="V23" s="15">
        <f t="array" ref="V23:X23">VLOOKUP(B23,[1]会计综测!A:M,{5,8,12},FALSE)</f>
        <v>0.4898</v>
      </c>
      <c r="W23" s="15">
        <v>0.5895</v>
      </c>
      <c r="X23" s="15">
        <v>0.421052631578947</v>
      </c>
      <c r="Y23" s="16">
        <f>VLOOKUP(C23,[1]会计综测!B:N,13,FALSE)</f>
        <v>78.5738663276922</v>
      </c>
      <c r="Z23" s="15">
        <f t="shared" si="2"/>
        <v>0.473684210526316</v>
      </c>
      <c r="AA23" s="16"/>
      <c r="AB23" s="16">
        <f t="shared" si="3"/>
        <v>71.7778054809367</v>
      </c>
    </row>
    <row r="24" s="2" customFormat="1" ht="32" customHeight="1" spans="1:28">
      <c r="A24" s="13">
        <v>23</v>
      </c>
      <c r="B24" s="14">
        <v>2023016810</v>
      </c>
      <c r="C24" s="13" t="s">
        <v>325</v>
      </c>
      <c r="D24" s="13" t="s">
        <v>30</v>
      </c>
      <c r="E24" s="13" t="s">
        <v>326</v>
      </c>
      <c r="F24" s="13" t="s">
        <v>33</v>
      </c>
      <c r="G24" s="13" t="s">
        <v>34</v>
      </c>
      <c r="H24" s="13" t="s">
        <v>35</v>
      </c>
      <c r="I24" s="13" t="s">
        <v>277</v>
      </c>
      <c r="J24" s="13" t="s">
        <v>278</v>
      </c>
      <c r="K24" s="13" t="s">
        <v>285</v>
      </c>
      <c r="L24" s="13" t="s">
        <v>39</v>
      </c>
      <c r="M24" s="13" t="s">
        <v>280</v>
      </c>
      <c r="N24" s="13">
        <v>47</v>
      </c>
      <c r="O24" s="15">
        <v>0.761904761904762</v>
      </c>
      <c r="P24" s="13">
        <v>0</v>
      </c>
      <c r="Q24" s="13" t="s">
        <v>41</v>
      </c>
      <c r="R24" s="16">
        <v>81.47</v>
      </c>
      <c r="S24" s="16">
        <v>3.147</v>
      </c>
      <c r="T24" s="15">
        <f t="shared" si="0"/>
        <v>0.473684210526316</v>
      </c>
      <c r="U24" s="15">
        <f t="shared" si="1"/>
        <v>0.473684210526316</v>
      </c>
      <c r="V24" s="15">
        <f t="array" ref="V24:X24">VLOOKUP(B24,[1]会计综测!A:M,{5,8,12},FALSE)</f>
        <v>0.2449</v>
      </c>
      <c r="W24" s="15">
        <v>0.7684</v>
      </c>
      <c r="X24" s="15">
        <v>0.368421052631579</v>
      </c>
      <c r="Y24" s="16">
        <f>VLOOKUP(C24,[1]会计综测!B:N,13,FALSE)</f>
        <v>79.3664707015491</v>
      </c>
      <c r="Z24" s="15">
        <f t="shared" si="2"/>
        <v>0.410526315789474</v>
      </c>
      <c r="AA24" s="16"/>
      <c r="AB24" s="16">
        <f t="shared" si="3"/>
        <v>73.1126470701549</v>
      </c>
    </row>
    <row r="25" s="2" customFormat="1" ht="32" customHeight="1" spans="1:28">
      <c r="A25" s="13">
        <v>24</v>
      </c>
      <c r="B25" s="14">
        <v>2023016774</v>
      </c>
      <c r="C25" s="13" t="s">
        <v>327</v>
      </c>
      <c r="D25" s="13" t="s">
        <v>30</v>
      </c>
      <c r="E25" s="13" t="s">
        <v>328</v>
      </c>
      <c r="F25" s="13" t="s">
        <v>33</v>
      </c>
      <c r="G25" s="13" t="s">
        <v>34</v>
      </c>
      <c r="H25" s="13" t="s">
        <v>35</v>
      </c>
      <c r="I25" s="13" t="s">
        <v>277</v>
      </c>
      <c r="J25" s="13" t="s">
        <v>278</v>
      </c>
      <c r="K25" s="13" t="s">
        <v>279</v>
      </c>
      <c r="L25" s="13" t="s">
        <v>39</v>
      </c>
      <c r="M25" s="13" t="s">
        <v>280</v>
      </c>
      <c r="N25" s="13">
        <v>51</v>
      </c>
      <c r="O25" s="15">
        <v>0.697674418604651</v>
      </c>
      <c r="P25" s="13">
        <v>0</v>
      </c>
      <c r="Q25" s="13" t="s">
        <v>41</v>
      </c>
      <c r="R25" s="16">
        <v>81.0913705583756</v>
      </c>
      <c r="S25" s="16">
        <v>3.10913705583756</v>
      </c>
      <c r="T25" s="15">
        <f t="shared" si="0"/>
        <v>0.494736842105263</v>
      </c>
      <c r="U25" s="15">
        <f t="shared" si="1"/>
        <v>0.494736842105263</v>
      </c>
      <c r="V25" s="15">
        <f t="array" ref="V25:X25">VLOOKUP(B25,[1]会计综测!A:M,{5,8,12},FALSE)</f>
        <v>0.6122</v>
      </c>
      <c r="W25" s="15">
        <v>0.3263</v>
      </c>
      <c r="X25" s="15">
        <v>0.294736842105263</v>
      </c>
      <c r="Y25" s="16">
        <f>VLOOKUP(C25,[1]会计综测!B:N,13,FALSE)</f>
        <v>80.0672244417765</v>
      </c>
      <c r="Z25" s="15">
        <f t="shared" si="2"/>
        <v>0.357894736842105</v>
      </c>
      <c r="AA25" s="16"/>
      <c r="AB25" s="16">
        <f t="shared" si="3"/>
        <v>72.8798188908781</v>
      </c>
    </row>
    <row r="26" s="2" customFormat="1" ht="32" customHeight="1" spans="1:28">
      <c r="A26" s="13">
        <v>25</v>
      </c>
      <c r="B26" s="14">
        <v>2023016855</v>
      </c>
      <c r="C26" s="13" t="s">
        <v>329</v>
      </c>
      <c r="D26" s="13" t="s">
        <v>43</v>
      </c>
      <c r="E26" s="13" t="s">
        <v>330</v>
      </c>
      <c r="F26" s="13" t="s">
        <v>33</v>
      </c>
      <c r="G26" s="13" t="s">
        <v>34</v>
      </c>
      <c r="H26" s="13" t="s">
        <v>35</v>
      </c>
      <c r="I26" s="13" t="s">
        <v>277</v>
      </c>
      <c r="J26" s="13" t="s">
        <v>278</v>
      </c>
      <c r="K26" s="13" t="s">
        <v>298</v>
      </c>
      <c r="L26" s="13" t="s">
        <v>39</v>
      </c>
      <c r="M26" s="13" t="s">
        <v>280</v>
      </c>
      <c r="N26" s="13">
        <v>51</v>
      </c>
      <c r="O26" s="15">
        <v>0.883720930232558</v>
      </c>
      <c r="P26" s="13">
        <v>0</v>
      </c>
      <c r="Q26" s="13" t="s">
        <v>41</v>
      </c>
      <c r="R26" s="16">
        <v>85.6243654822335</v>
      </c>
      <c r="S26" s="16">
        <v>3.56243654822335</v>
      </c>
      <c r="T26" s="15">
        <f t="shared" si="0"/>
        <v>0.221052631578947</v>
      </c>
      <c r="U26" s="15">
        <f t="shared" si="1"/>
        <v>0.221052631578947</v>
      </c>
      <c r="V26" s="15">
        <f t="array" ref="V26:X26">VLOOKUP(B26,[1]会计综测!A:M,{5,8,12},FALSE)</f>
        <v>0.3571</v>
      </c>
      <c r="W26" s="15">
        <v>0.2842</v>
      </c>
      <c r="X26" s="15">
        <v>0.726315789473684</v>
      </c>
      <c r="Y26" s="16">
        <f>VLOOKUP(C26,[1]会计综测!B:N,13,FALSE)</f>
        <v>78.1887273996012</v>
      </c>
      <c r="Z26" s="15">
        <f t="shared" si="2"/>
        <v>0.494736842105263</v>
      </c>
      <c r="AA26" s="16"/>
      <c r="AB26" s="16">
        <f t="shared" si="3"/>
        <v>76.3183651257469</v>
      </c>
    </row>
    <row r="27" s="2" customFormat="1" ht="32" customHeight="1" spans="1:28">
      <c r="A27" s="13">
        <v>26</v>
      </c>
      <c r="B27" s="14">
        <v>2023016839</v>
      </c>
      <c r="C27" s="13" t="s">
        <v>331</v>
      </c>
      <c r="D27" s="13" t="s">
        <v>30</v>
      </c>
      <c r="E27" s="13" t="s">
        <v>332</v>
      </c>
      <c r="F27" s="13" t="s">
        <v>33</v>
      </c>
      <c r="G27" s="13" t="s">
        <v>34</v>
      </c>
      <c r="H27" s="13" t="s">
        <v>35</v>
      </c>
      <c r="I27" s="13" t="s">
        <v>277</v>
      </c>
      <c r="J27" s="13" t="s">
        <v>278</v>
      </c>
      <c r="K27" s="13" t="s">
        <v>298</v>
      </c>
      <c r="L27" s="13" t="s">
        <v>39</v>
      </c>
      <c r="M27" s="13" t="s">
        <v>280</v>
      </c>
      <c r="N27" s="13">
        <v>51</v>
      </c>
      <c r="O27" s="15">
        <v>0.488372093023256</v>
      </c>
      <c r="P27" s="13">
        <v>2</v>
      </c>
      <c r="Q27" s="13" t="s">
        <v>32</v>
      </c>
      <c r="R27" s="16">
        <v>74.8527918781726</v>
      </c>
      <c r="S27" s="16">
        <v>2.49593908629442</v>
      </c>
      <c r="T27" s="15">
        <f t="shared" si="0"/>
        <v>0.894736842105263</v>
      </c>
      <c r="U27" s="15">
        <f t="shared" si="1"/>
        <v>0.873684210526316</v>
      </c>
      <c r="V27" s="15">
        <f t="array" ref="V27:X27">VLOOKUP(B27,[1]会计综测!A:M,{5,8,12},FALSE)</f>
        <v>0.7653</v>
      </c>
      <c r="W27" s="15">
        <v>0.6</v>
      </c>
      <c r="X27" s="15">
        <v>0.91578947368421</v>
      </c>
      <c r="Y27" s="16">
        <f>VLOOKUP(C27,[1]会计综测!B:N,13,FALSE)</f>
        <v>73.5898121586792</v>
      </c>
      <c r="Z27" s="15">
        <f t="shared" si="2"/>
        <v>0.842105263157895</v>
      </c>
      <c r="AA27" s="16"/>
      <c r="AB27" s="16">
        <f t="shared" si="3"/>
        <v>67.241214718406</v>
      </c>
    </row>
    <row r="28" s="2" customFormat="1" ht="32" customHeight="1" spans="1:28">
      <c r="A28" s="13">
        <v>27</v>
      </c>
      <c r="B28" s="14">
        <v>2023016840</v>
      </c>
      <c r="C28" s="13" t="s">
        <v>333</v>
      </c>
      <c r="D28" s="13" t="s">
        <v>30</v>
      </c>
      <c r="E28" s="13" t="s">
        <v>334</v>
      </c>
      <c r="F28" s="13" t="s">
        <v>33</v>
      </c>
      <c r="G28" s="13" t="s">
        <v>34</v>
      </c>
      <c r="H28" s="13" t="s">
        <v>35</v>
      </c>
      <c r="I28" s="13" t="s">
        <v>277</v>
      </c>
      <c r="J28" s="13" t="s">
        <v>278</v>
      </c>
      <c r="K28" s="13" t="s">
        <v>298</v>
      </c>
      <c r="L28" s="13" t="s">
        <v>39</v>
      </c>
      <c r="M28" s="13" t="s">
        <v>280</v>
      </c>
      <c r="N28" s="13">
        <v>51</v>
      </c>
      <c r="O28" s="15">
        <v>0.837209302325581</v>
      </c>
      <c r="P28" s="13">
        <v>0</v>
      </c>
      <c r="Q28" s="13" t="s">
        <v>41</v>
      </c>
      <c r="R28" s="16">
        <v>84.048128342246</v>
      </c>
      <c r="S28" s="16">
        <v>3.4048128342246</v>
      </c>
      <c r="T28" s="15">
        <f t="shared" si="0"/>
        <v>0.347368421052632</v>
      </c>
      <c r="U28" s="15">
        <f t="shared" si="1"/>
        <v>0.336842105263158</v>
      </c>
      <c r="V28" s="15">
        <f t="array" ref="V28:X28">VLOOKUP(B28,[1]会计综测!A:M,{5,8,12},FALSE)</f>
        <v>0.2959</v>
      </c>
      <c r="W28" s="15">
        <v>0.3684</v>
      </c>
      <c r="X28" s="15">
        <v>0.389473684210526</v>
      </c>
      <c r="Y28" s="16">
        <f>VLOOKUP(C28,[1]会计综测!B:N,13,FALSE)</f>
        <v>80.7139074321071</v>
      </c>
      <c r="Z28" s="15">
        <f t="shared" si="2"/>
        <v>0.336842105263158</v>
      </c>
      <c r="AA28" s="16"/>
      <c r="AB28" s="16">
        <f t="shared" si="3"/>
        <v>75.3098934170075</v>
      </c>
    </row>
    <row r="29" s="2" customFormat="1" ht="32" customHeight="1" spans="1:28">
      <c r="A29" s="13">
        <v>28</v>
      </c>
      <c r="B29" s="14">
        <v>2023016824</v>
      </c>
      <c r="C29" s="13" t="s">
        <v>335</v>
      </c>
      <c r="D29" s="13" t="s">
        <v>43</v>
      </c>
      <c r="E29" s="13" t="s">
        <v>336</v>
      </c>
      <c r="F29" s="13" t="s">
        <v>33</v>
      </c>
      <c r="G29" s="13" t="s">
        <v>34</v>
      </c>
      <c r="H29" s="13" t="s">
        <v>35</v>
      </c>
      <c r="I29" s="13" t="s">
        <v>277</v>
      </c>
      <c r="J29" s="13" t="s">
        <v>278</v>
      </c>
      <c r="K29" s="13" t="s">
        <v>285</v>
      </c>
      <c r="L29" s="13" t="s">
        <v>39</v>
      </c>
      <c r="M29" s="13" t="s">
        <v>280</v>
      </c>
      <c r="N29" s="13">
        <v>51</v>
      </c>
      <c r="O29" s="15">
        <v>0.604651162790698</v>
      </c>
      <c r="P29" s="13">
        <v>0</v>
      </c>
      <c r="Q29" s="13" t="s">
        <v>41</v>
      </c>
      <c r="R29" s="16">
        <v>77.4568527918782</v>
      </c>
      <c r="S29" s="16">
        <v>2.74568527918782</v>
      </c>
      <c r="T29" s="15">
        <f t="shared" si="0"/>
        <v>0.726315789473684</v>
      </c>
      <c r="U29" s="15">
        <f t="shared" si="1"/>
        <v>0.715789473684211</v>
      </c>
      <c r="V29" s="15">
        <f t="array" ref="V29:X29">VLOOKUP(B29,[1]会计综测!A:M,{5,8,12},FALSE)</f>
        <v>0.7959</v>
      </c>
      <c r="W29" s="15">
        <v>0.8105</v>
      </c>
      <c r="X29" s="15">
        <v>0.778947368421053</v>
      </c>
      <c r="Y29" s="16">
        <f>VLOOKUP(C29,[1]会计综测!B:N,13,FALSE)</f>
        <v>73.6238958702192</v>
      </c>
      <c r="Z29" s="15">
        <f t="shared" si="2"/>
        <v>0.831578947368421</v>
      </c>
      <c r="AA29" s="16"/>
      <c r="AB29" s="16">
        <f t="shared" si="3"/>
        <v>69.3278718205245</v>
      </c>
    </row>
    <row r="30" s="2" customFormat="1" ht="32" customHeight="1" spans="1:28">
      <c r="A30" s="13">
        <v>29</v>
      </c>
      <c r="B30" s="14">
        <v>2023016856</v>
      </c>
      <c r="C30" s="13" t="s">
        <v>337</v>
      </c>
      <c r="D30" s="13" t="s">
        <v>43</v>
      </c>
      <c r="E30" s="13" t="s">
        <v>338</v>
      </c>
      <c r="F30" s="13" t="s">
        <v>33</v>
      </c>
      <c r="G30" s="13" t="s">
        <v>34</v>
      </c>
      <c r="H30" s="13" t="s">
        <v>35</v>
      </c>
      <c r="I30" s="13" t="s">
        <v>277</v>
      </c>
      <c r="J30" s="13" t="s">
        <v>278</v>
      </c>
      <c r="K30" s="13" t="s">
        <v>298</v>
      </c>
      <c r="L30" s="13" t="s">
        <v>39</v>
      </c>
      <c r="M30" s="13" t="s">
        <v>280</v>
      </c>
      <c r="N30" s="13">
        <v>51</v>
      </c>
      <c r="O30" s="15">
        <v>0.581395348837209</v>
      </c>
      <c r="P30" s="13">
        <v>2</v>
      </c>
      <c r="Q30" s="13" t="s">
        <v>32</v>
      </c>
      <c r="R30" s="16">
        <v>76.1573604060914</v>
      </c>
      <c r="S30" s="16">
        <v>2.7248730964467</v>
      </c>
      <c r="T30" s="15">
        <f t="shared" si="0"/>
        <v>0.768421052631579</v>
      </c>
      <c r="U30" s="15">
        <f t="shared" si="1"/>
        <v>0.8</v>
      </c>
      <c r="V30" s="15">
        <f t="array" ref="V30:X30">VLOOKUP(B30,[1]会计综测!A:M,{5,8,12},FALSE)</f>
        <v>0.4592</v>
      </c>
      <c r="W30" s="15">
        <v>0.8211</v>
      </c>
      <c r="X30" s="15">
        <v>0.957894736842105</v>
      </c>
      <c r="Y30" s="16">
        <f>VLOOKUP(C30,[1]会计综测!B:N,13,FALSE)</f>
        <v>72.5792075466054</v>
      </c>
      <c r="Z30" s="15">
        <f t="shared" si="2"/>
        <v>0.873684210526316</v>
      </c>
      <c r="AA30" s="16"/>
      <c r="AB30" s="16">
        <f t="shared" si="3"/>
        <v>68.1838090795337</v>
      </c>
    </row>
    <row r="31" s="2" customFormat="1" ht="32" customHeight="1" spans="1:28">
      <c r="A31" s="13">
        <v>30</v>
      </c>
      <c r="B31" s="14">
        <v>2023016775</v>
      </c>
      <c r="C31" s="13" t="s">
        <v>339</v>
      </c>
      <c r="D31" s="13" t="s">
        <v>30</v>
      </c>
      <c r="E31" s="13" t="s">
        <v>340</v>
      </c>
      <c r="F31" s="13" t="s">
        <v>33</v>
      </c>
      <c r="G31" s="13" t="s">
        <v>34</v>
      </c>
      <c r="H31" s="13" t="s">
        <v>35</v>
      </c>
      <c r="I31" s="13" t="s">
        <v>277</v>
      </c>
      <c r="J31" s="13" t="s">
        <v>278</v>
      </c>
      <c r="K31" s="13" t="s">
        <v>279</v>
      </c>
      <c r="L31" s="13" t="s">
        <v>39</v>
      </c>
      <c r="M31" s="13" t="s">
        <v>280</v>
      </c>
      <c r="N31" s="13">
        <v>51</v>
      </c>
      <c r="O31" s="15">
        <v>0.627906976744186</v>
      </c>
      <c r="P31" s="13">
        <v>0</v>
      </c>
      <c r="Q31" s="13" t="s">
        <v>41</v>
      </c>
      <c r="R31" s="16">
        <v>79.4263959390863</v>
      </c>
      <c r="S31" s="16">
        <v>2.94263959390863</v>
      </c>
      <c r="T31" s="15">
        <f t="shared" si="0"/>
        <v>0.589473684210526</v>
      </c>
      <c r="U31" s="15">
        <f t="shared" si="1"/>
        <v>0.589473684210526</v>
      </c>
      <c r="V31" s="15">
        <f t="array" ref="V31:X31">VLOOKUP(B31,[1]会计综测!A:M,{5,8,12},FALSE)</f>
        <v>0.9796</v>
      </c>
      <c r="W31" s="15">
        <v>0.5158</v>
      </c>
      <c r="X31" s="15">
        <v>0.473684210526316</v>
      </c>
      <c r="Y31" s="16">
        <f>VLOOKUP(C31,[1]会计综测!B:N,13,FALSE)</f>
        <v>75.4404296824195</v>
      </c>
      <c r="Z31" s="15">
        <f t="shared" si="2"/>
        <v>0.684210526315789</v>
      </c>
      <c r="AA31" s="16"/>
      <c r="AB31" s="16">
        <f t="shared" si="3"/>
        <v>71.085159719511</v>
      </c>
    </row>
    <row r="32" s="2" customFormat="1" ht="32" customHeight="1" spans="1:28">
      <c r="A32" s="13">
        <v>31</v>
      </c>
      <c r="B32" s="14">
        <v>2023016776</v>
      </c>
      <c r="C32" s="13" t="s">
        <v>341</v>
      </c>
      <c r="D32" s="13" t="s">
        <v>30</v>
      </c>
      <c r="E32" s="13" t="s">
        <v>342</v>
      </c>
      <c r="F32" s="13" t="s">
        <v>33</v>
      </c>
      <c r="G32" s="13" t="s">
        <v>34</v>
      </c>
      <c r="H32" s="13" t="s">
        <v>35</v>
      </c>
      <c r="I32" s="13" t="s">
        <v>277</v>
      </c>
      <c r="J32" s="13" t="s">
        <v>278</v>
      </c>
      <c r="K32" s="13" t="s">
        <v>279</v>
      </c>
      <c r="L32" s="13" t="s">
        <v>39</v>
      </c>
      <c r="M32" s="13" t="s">
        <v>280</v>
      </c>
      <c r="N32" s="13">
        <v>47</v>
      </c>
      <c r="O32" s="15">
        <v>0.952380952380952</v>
      </c>
      <c r="P32" s="13">
        <v>0</v>
      </c>
      <c r="Q32" s="13" t="s">
        <v>41</v>
      </c>
      <c r="R32" s="16">
        <v>88.8258426966292</v>
      </c>
      <c r="S32" s="16">
        <v>3.88258426966292</v>
      </c>
      <c r="T32" s="15">
        <f t="shared" si="0"/>
        <v>0.0947368421052632</v>
      </c>
      <c r="U32" s="15">
        <f t="shared" si="1"/>
        <v>0.0947368421052632</v>
      </c>
      <c r="V32" s="15">
        <f t="array" ref="V32:X32">VLOOKUP(B32,[1]会计综测!A:M,{5,8,12},FALSE)</f>
        <v>0.2857</v>
      </c>
      <c r="W32" s="15">
        <v>0.2526</v>
      </c>
      <c r="X32" s="15">
        <v>0.115789473684211</v>
      </c>
      <c r="Y32" s="16">
        <f>VLOOKUP(C32,[1]会计综测!B:N,13,FALSE)</f>
        <v>84.446058889914</v>
      </c>
      <c r="Z32" s="15">
        <f t="shared" si="2"/>
        <v>0.136842105263158</v>
      </c>
      <c r="AA32" s="16"/>
      <c r="AB32" s="16">
        <f t="shared" si="3"/>
        <v>79.5052800462948</v>
      </c>
    </row>
    <row r="33" s="2" customFormat="1" ht="32" customHeight="1" spans="1:28">
      <c r="A33" s="13">
        <v>32</v>
      </c>
      <c r="B33" s="14">
        <v>2023016777</v>
      </c>
      <c r="C33" s="13" t="s">
        <v>343</v>
      </c>
      <c r="D33" s="13" t="s">
        <v>30</v>
      </c>
      <c r="E33" s="13" t="s">
        <v>344</v>
      </c>
      <c r="F33" s="13" t="s">
        <v>33</v>
      </c>
      <c r="G33" s="13" t="s">
        <v>34</v>
      </c>
      <c r="H33" s="13" t="s">
        <v>35</v>
      </c>
      <c r="I33" s="13" t="s">
        <v>277</v>
      </c>
      <c r="J33" s="13" t="s">
        <v>278</v>
      </c>
      <c r="K33" s="13" t="s">
        <v>279</v>
      </c>
      <c r="L33" s="13" t="s">
        <v>39</v>
      </c>
      <c r="M33" s="13" t="s">
        <v>280</v>
      </c>
      <c r="N33" s="13">
        <v>51</v>
      </c>
      <c r="O33" s="15">
        <v>0.86046511627907</v>
      </c>
      <c r="P33" s="13">
        <v>0</v>
      </c>
      <c r="Q33" s="13" t="s">
        <v>41</v>
      </c>
      <c r="R33" s="16">
        <v>86.5380710659899</v>
      </c>
      <c r="S33" s="16">
        <v>3.65380710659898</v>
      </c>
      <c r="T33" s="15">
        <f t="shared" si="0"/>
        <v>0.178947368421053</v>
      </c>
      <c r="U33" s="15">
        <f t="shared" si="1"/>
        <v>0.178947368421053</v>
      </c>
      <c r="V33" s="15">
        <f t="array" ref="V33:X33">VLOOKUP(B33,[1]会计综测!A:M,{5,8,12},FALSE)</f>
        <v>0.3367</v>
      </c>
      <c r="W33" s="15">
        <v>0.2316</v>
      </c>
      <c r="X33" s="15">
        <v>0.168421052631579</v>
      </c>
      <c r="Y33" s="16">
        <f>VLOOKUP(C33,[1]会计综测!B:N,13,FALSE)</f>
        <v>82.8705679378723</v>
      </c>
      <c r="Z33" s="15">
        <f t="shared" si="2"/>
        <v>0.221052631578947</v>
      </c>
      <c r="AA33" s="16"/>
      <c r="AB33" s="16">
        <f t="shared" si="3"/>
        <v>77.5175136465791</v>
      </c>
    </row>
    <row r="34" s="2" customFormat="1" ht="32" customHeight="1" spans="1:28">
      <c r="A34" s="13">
        <v>33</v>
      </c>
      <c r="B34" s="14">
        <v>2023016794</v>
      </c>
      <c r="C34" s="13" t="s">
        <v>345</v>
      </c>
      <c r="D34" s="13" t="s">
        <v>43</v>
      </c>
      <c r="E34" s="13" t="s">
        <v>346</v>
      </c>
      <c r="F34" s="13" t="s">
        <v>33</v>
      </c>
      <c r="G34" s="13" t="s">
        <v>34</v>
      </c>
      <c r="H34" s="13" t="s">
        <v>35</v>
      </c>
      <c r="I34" s="13" t="s">
        <v>277</v>
      </c>
      <c r="J34" s="13" t="s">
        <v>278</v>
      </c>
      <c r="K34" s="13" t="s">
        <v>279</v>
      </c>
      <c r="L34" s="13" t="s">
        <v>39</v>
      </c>
      <c r="M34" s="13" t="s">
        <v>280</v>
      </c>
      <c r="N34" s="13">
        <v>51</v>
      </c>
      <c r="O34" s="15">
        <v>0.558139534883721</v>
      </c>
      <c r="P34" s="13">
        <v>3</v>
      </c>
      <c r="Q34" s="13" t="s">
        <v>32</v>
      </c>
      <c r="R34" s="16">
        <v>74.3604060913706</v>
      </c>
      <c r="S34" s="16">
        <v>2.51928934010152</v>
      </c>
      <c r="T34" s="15">
        <f t="shared" si="0"/>
        <v>0.873684210526316</v>
      </c>
      <c r="U34" s="15">
        <f t="shared" si="1"/>
        <v>0.894736842105263</v>
      </c>
      <c r="V34" s="15">
        <f t="array" ref="V34:X34">VLOOKUP(B34,[1]会计综测!A:M,{5,8,12},FALSE)</f>
        <v>0.8571</v>
      </c>
      <c r="W34" s="15">
        <v>0.9263</v>
      </c>
      <c r="X34" s="15">
        <v>0.705263157894737</v>
      </c>
      <c r="Y34" s="16">
        <f>VLOOKUP(C34,[1]会计综测!B:N,13,FALSE)</f>
        <v>72.5317960868737</v>
      </c>
      <c r="Z34" s="15">
        <f t="shared" si="2"/>
        <v>0.894736842105263</v>
      </c>
      <c r="AA34" s="16"/>
      <c r="AB34" s="16">
        <f t="shared" si="3"/>
        <v>66.7415044817839</v>
      </c>
    </row>
    <row r="35" s="2" customFormat="1" ht="32" customHeight="1" spans="1:28">
      <c r="A35" s="13">
        <v>34</v>
      </c>
      <c r="B35" s="14">
        <v>2023016841</v>
      </c>
      <c r="C35" s="13" t="s">
        <v>347</v>
      </c>
      <c r="D35" s="13" t="s">
        <v>30</v>
      </c>
      <c r="E35" s="13" t="s">
        <v>348</v>
      </c>
      <c r="F35" s="13" t="s">
        <v>33</v>
      </c>
      <c r="G35" s="13" t="s">
        <v>34</v>
      </c>
      <c r="H35" s="13" t="s">
        <v>35</v>
      </c>
      <c r="I35" s="13" t="s">
        <v>277</v>
      </c>
      <c r="J35" s="13" t="s">
        <v>278</v>
      </c>
      <c r="K35" s="13" t="s">
        <v>298</v>
      </c>
      <c r="L35" s="13" t="s">
        <v>39</v>
      </c>
      <c r="M35" s="13" t="s">
        <v>280</v>
      </c>
      <c r="N35" s="13">
        <v>51</v>
      </c>
      <c r="O35" s="15">
        <v>0.790697674418605</v>
      </c>
      <c r="P35" s="13">
        <v>1</v>
      </c>
      <c r="Q35" s="13" t="s">
        <v>32</v>
      </c>
      <c r="R35" s="16">
        <v>80.2893401015228</v>
      </c>
      <c r="S35" s="16">
        <v>3.0751269035533</v>
      </c>
      <c r="T35" s="15">
        <f t="shared" si="0"/>
        <v>0.515789473684211</v>
      </c>
      <c r="U35" s="15">
        <f t="shared" si="1"/>
        <v>0.526315789473684</v>
      </c>
      <c r="V35" s="15">
        <f t="array" ref="V35:X35">VLOOKUP(B35,[1]会计综测!A:M,{5,8,12},FALSE)</f>
        <v>0.3265</v>
      </c>
      <c r="W35" s="15">
        <v>0.5053</v>
      </c>
      <c r="X35" s="15">
        <v>0.515789473684211</v>
      </c>
      <c r="Y35" s="16">
        <f>VLOOKUP(C35,[1]会计综测!B:N,13,FALSE)</f>
        <v>79.0369955525857</v>
      </c>
      <c r="Z35" s="15">
        <f t="shared" si="2"/>
        <v>0.442105263157895</v>
      </c>
      <c r="AA35" s="16"/>
      <c r="AB35" s="16">
        <f t="shared" si="3"/>
        <v>72.1351716364768</v>
      </c>
    </row>
    <row r="36" s="2" customFormat="1" ht="32" customHeight="1" spans="1:28">
      <c r="A36" s="13">
        <v>35</v>
      </c>
      <c r="B36" s="14">
        <v>2023016922</v>
      </c>
      <c r="C36" s="13" t="s">
        <v>349</v>
      </c>
      <c r="D36" s="13" t="s">
        <v>43</v>
      </c>
      <c r="E36" s="13" t="s">
        <v>350</v>
      </c>
      <c r="F36" s="13" t="s">
        <v>33</v>
      </c>
      <c r="G36" s="13" t="s">
        <v>34</v>
      </c>
      <c r="H36" s="13" t="s">
        <v>35</v>
      </c>
      <c r="I36" s="13" t="s">
        <v>277</v>
      </c>
      <c r="J36" s="13" t="s">
        <v>278</v>
      </c>
      <c r="K36" s="13" t="s">
        <v>285</v>
      </c>
      <c r="L36" s="13" t="s">
        <v>39</v>
      </c>
      <c r="M36" s="13" t="s">
        <v>280</v>
      </c>
      <c r="N36" s="13">
        <v>49</v>
      </c>
      <c r="O36" s="15">
        <v>0.75609756097561</v>
      </c>
      <c r="P36" s="13">
        <v>0</v>
      </c>
      <c r="Q36" s="13" t="s">
        <v>41</v>
      </c>
      <c r="R36" s="16">
        <v>82.5449735449736</v>
      </c>
      <c r="S36" s="16">
        <v>3.25449735449736</v>
      </c>
      <c r="T36" s="15">
        <f t="shared" si="0"/>
        <v>0.431578947368421</v>
      </c>
      <c r="U36" s="15">
        <f t="shared" si="1"/>
        <v>0.431578947368421</v>
      </c>
      <c r="V36" s="15">
        <f t="array" ref="V36:X36">VLOOKUP(B36,[1]会计综测!A:M,{5,8,12},FALSE)</f>
        <v>0.5484</v>
      </c>
      <c r="W36" s="15">
        <v>0.4842</v>
      </c>
      <c r="X36" s="15">
        <v>0.863157894736842</v>
      </c>
      <c r="Y36" s="16">
        <f>VLOOKUP(C36,[1]会计综测!B:N,13,FALSE)</f>
        <v>75.4198431822505</v>
      </c>
      <c r="Z36" s="15">
        <f t="shared" si="2"/>
        <v>0.694736842105263</v>
      </c>
      <c r="AA36" s="16"/>
      <c r="AB36" s="16">
        <f t="shared" si="3"/>
        <v>73.5779631542039</v>
      </c>
    </row>
    <row r="37" s="2" customFormat="1" ht="32" customHeight="1" spans="1:28">
      <c r="A37" s="13">
        <v>36</v>
      </c>
      <c r="B37" s="14">
        <v>2023015978</v>
      </c>
      <c r="C37" s="13" t="s">
        <v>351</v>
      </c>
      <c r="D37" s="13" t="s">
        <v>43</v>
      </c>
      <c r="E37" s="13" t="s">
        <v>352</v>
      </c>
      <c r="F37" s="13" t="s">
        <v>33</v>
      </c>
      <c r="G37" s="13" t="s">
        <v>34</v>
      </c>
      <c r="H37" s="13" t="s">
        <v>35</v>
      </c>
      <c r="I37" s="13" t="s">
        <v>277</v>
      </c>
      <c r="J37" s="13" t="s">
        <v>278</v>
      </c>
      <c r="K37" s="13" t="s">
        <v>279</v>
      </c>
      <c r="L37" s="13" t="s">
        <v>39</v>
      </c>
      <c r="M37" s="13" t="s">
        <v>280</v>
      </c>
      <c r="N37" s="13">
        <v>50</v>
      </c>
      <c r="O37" s="15">
        <v>0.80952380952381</v>
      </c>
      <c r="P37" s="13">
        <v>0</v>
      </c>
      <c r="Q37" s="13" t="s">
        <v>41</v>
      </c>
      <c r="R37" s="16">
        <v>84.4559585492228</v>
      </c>
      <c r="S37" s="16">
        <v>3.44559585492228</v>
      </c>
      <c r="T37" s="15">
        <f t="shared" si="0"/>
        <v>0.305263157894737</v>
      </c>
      <c r="U37" s="15">
        <f t="shared" si="1"/>
        <v>0.305263157894737</v>
      </c>
      <c r="V37" s="15">
        <f t="array" ref="V37:X37">VLOOKUP(B37,[1]会计综测!A:M,{5,8,12},FALSE)</f>
        <v>0.2088</v>
      </c>
      <c r="W37" s="15">
        <v>0.2105</v>
      </c>
      <c r="X37" s="15">
        <v>0.305263157894737</v>
      </c>
      <c r="Y37" s="16">
        <f>VLOOKUP(C37,[1]会计综测!B:N,13,FALSE)</f>
        <v>81.4423838599115</v>
      </c>
      <c r="Z37" s="15">
        <f t="shared" si="2"/>
        <v>0.294736842105263</v>
      </c>
      <c r="AA37" s="16"/>
      <c r="AB37" s="16">
        <f t="shared" si="3"/>
        <v>75.7090052253694</v>
      </c>
    </row>
    <row r="38" s="2" customFormat="1" ht="32" customHeight="1" spans="1:28">
      <c r="A38" s="13">
        <v>37</v>
      </c>
      <c r="B38" s="14">
        <v>2023016842</v>
      </c>
      <c r="C38" s="13" t="s">
        <v>353</v>
      </c>
      <c r="D38" s="13" t="s">
        <v>30</v>
      </c>
      <c r="E38" s="13" t="s">
        <v>354</v>
      </c>
      <c r="F38" s="13" t="s">
        <v>33</v>
      </c>
      <c r="G38" s="13" t="s">
        <v>34</v>
      </c>
      <c r="H38" s="13" t="s">
        <v>35</v>
      </c>
      <c r="I38" s="13" t="s">
        <v>277</v>
      </c>
      <c r="J38" s="13" t="s">
        <v>278</v>
      </c>
      <c r="K38" s="13" t="s">
        <v>298</v>
      </c>
      <c r="L38" s="13" t="s">
        <v>39</v>
      </c>
      <c r="M38" s="13" t="s">
        <v>280</v>
      </c>
      <c r="N38" s="13">
        <v>51</v>
      </c>
      <c r="O38" s="15">
        <v>0.976744186046512</v>
      </c>
      <c r="P38" s="13">
        <v>0</v>
      </c>
      <c r="Q38" s="13" t="s">
        <v>41</v>
      </c>
      <c r="R38" s="16">
        <v>89.2690355329949</v>
      </c>
      <c r="S38" s="16">
        <v>3.92690355329949</v>
      </c>
      <c r="T38" s="15">
        <f t="shared" si="0"/>
        <v>0.0842105263157895</v>
      </c>
      <c r="U38" s="15">
        <f t="shared" si="1"/>
        <v>0.0842105263157895</v>
      </c>
      <c r="V38" s="15">
        <f t="array" ref="V38:X38">VLOOKUP(B38,[1]会计综测!A:M,{5,8,12},FALSE)</f>
        <v>0.102</v>
      </c>
      <c r="W38" s="15">
        <v>0.0737</v>
      </c>
      <c r="X38" s="15">
        <v>0.0631578947368421</v>
      </c>
      <c r="Y38" s="16">
        <f>VLOOKUP(C38,[1]会计综测!B:N,13,FALSE)</f>
        <v>89.0582888491654</v>
      </c>
      <c r="Z38" s="15">
        <f t="shared" si="2"/>
        <v>0.0631578947368421</v>
      </c>
      <c r="AA38" s="16" t="str">
        <f>VLOOKUP(C38,[1]学术专长!C:D,2,FALSE)</f>
        <v>2.45</v>
      </c>
      <c r="AB38" s="16">
        <f t="shared" si="3"/>
        <v>82.7710573113125</v>
      </c>
    </row>
    <row r="39" s="2" customFormat="1" ht="32" customHeight="1" spans="1:28">
      <c r="A39" s="13">
        <v>38</v>
      </c>
      <c r="B39" s="14">
        <v>2023016887</v>
      </c>
      <c r="C39" s="13" t="s">
        <v>355</v>
      </c>
      <c r="D39" s="13" t="s">
        <v>43</v>
      </c>
      <c r="E39" s="13" t="s">
        <v>356</v>
      </c>
      <c r="F39" s="13" t="s">
        <v>33</v>
      </c>
      <c r="G39" s="13" t="s">
        <v>34</v>
      </c>
      <c r="H39" s="13" t="s">
        <v>35</v>
      </c>
      <c r="I39" s="13" t="s">
        <v>277</v>
      </c>
      <c r="J39" s="13" t="s">
        <v>278</v>
      </c>
      <c r="K39" s="13" t="s">
        <v>298</v>
      </c>
      <c r="L39" s="13" t="s">
        <v>39</v>
      </c>
      <c r="M39" s="13" t="s">
        <v>280</v>
      </c>
      <c r="N39" s="13">
        <v>51</v>
      </c>
      <c r="O39" s="15">
        <v>1</v>
      </c>
      <c r="P39" s="13">
        <v>0</v>
      </c>
      <c r="Q39" s="13" t="s">
        <v>41</v>
      </c>
      <c r="R39" s="16">
        <v>89.4410256410257</v>
      </c>
      <c r="S39" s="16">
        <v>3.94410256410256</v>
      </c>
      <c r="T39" s="15">
        <f t="shared" si="0"/>
        <v>0.0631578947368421</v>
      </c>
      <c r="U39" s="15">
        <f t="shared" si="1"/>
        <v>0.0631578947368421</v>
      </c>
      <c r="V39" s="15">
        <f t="array" ref="V39:X39">VLOOKUP(B39,[1]会计综测!A:M,{5,8,12},FALSE)</f>
        <v>0.2097</v>
      </c>
      <c r="W39" s="15">
        <v>0.1789</v>
      </c>
      <c r="X39" s="15">
        <v>0.105263157894737</v>
      </c>
      <c r="Y39" s="16">
        <f>VLOOKUP(C39,[1]会计综测!B:N,13,FALSE)</f>
        <v>85.4481195794557</v>
      </c>
      <c r="Z39" s="15">
        <f t="shared" si="2"/>
        <v>0.115789473684211</v>
      </c>
      <c r="AA39" s="16" t="str">
        <f>VLOOKUP(C39,[1]学术专长!C:D,2,FALSE)</f>
        <v>1.5</v>
      </c>
      <c r="AB39" s="16">
        <f t="shared" si="3"/>
        <v>81.5976324707661</v>
      </c>
    </row>
    <row r="40" s="2" customFormat="1" ht="32" customHeight="1" spans="1:28">
      <c r="A40" s="13">
        <v>39</v>
      </c>
      <c r="B40" s="14">
        <v>2023016843</v>
      </c>
      <c r="C40" s="13" t="s">
        <v>357</v>
      </c>
      <c r="D40" s="13" t="s">
        <v>30</v>
      </c>
      <c r="E40" s="13" t="s">
        <v>358</v>
      </c>
      <c r="F40" s="13" t="s">
        <v>33</v>
      </c>
      <c r="G40" s="13" t="s">
        <v>34</v>
      </c>
      <c r="H40" s="13" t="s">
        <v>35</v>
      </c>
      <c r="I40" s="13" t="s">
        <v>277</v>
      </c>
      <c r="J40" s="13" t="s">
        <v>278</v>
      </c>
      <c r="K40" s="13" t="s">
        <v>298</v>
      </c>
      <c r="L40" s="13" t="s">
        <v>39</v>
      </c>
      <c r="M40" s="13" t="s">
        <v>280</v>
      </c>
      <c r="N40" s="13">
        <v>51</v>
      </c>
      <c r="O40" s="15">
        <v>0.86046511627907</v>
      </c>
      <c r="P40" s="13">
        <v>0</v>
      </c>
      <c r="Q40" s="13" t="s">
        <v>41</v>
      </c>
      <c r="R40" s="16">
        <v>86.0203045685279</v>
      </c>
      <c r="S40" s="16">
        <v>3.60203045685279</v>
      </c>
      <c r="T40" s="15">
        <f t="shared" si="0"/>
        <v>0.210526315789474</v>
      </c>
      <c r="U40" s="15">
        <f t="shared" si="1"/>
        <v>0.210526315789474</v>
      </c>
      <c r="V40" s="15">
        <f t="array" ref="V40:X40">VLOOKUP(B40,[1]会计综测!A:M,{5,8,12},FALSE)</f>
        <v>0.2755</v>
      </c>
      <c r="W40" s="15">
        <v>0.1579</v>
      </c>
      <c r="X40" s="15">
        <v>0.347368421052632</v>
      </c>
      <c r="Y40" s="16">
        <f>VLOOKUP(C40,[1]会计综测!B:N,13,FALSE)</f>
        <v>82.0670264340614</v>
      </c>
      <c r="Z40" s="15">
        <f t="shared" si="2"/>
        <v>0.252631578947368</v>
      </c>
      <c r="AA40" s="16"/>
      <c r="AB40" s="16">
        <f t="shared" si="3"/>
        <v>77.0229462982285</v>
      </c>
    </row>
    <row r="41" s="2" customFormat="1" ht="32" customHeight="1" spans="1:28">
      <c r="A41" s="13">
        <v>40</v>
      </c>
      <c r="B41" s="14">
        <v>2023016795</v>
      </c>
      <c r="C41" s="13" t="s">
        <v>359</v>
      </c>
      <c r="D41" s="13" t="s">
        <v>43</v>
      </c>
      <c r="E41" s="13" t="s">
        <v>360</v>
      </c>
      <c r="F41" s="13" t="s">
        <v>33</v>
      </c>
      <c r="G41" s="13" t="s">
        <v>34</v>
      </c>
      <c r="H41" s="13" t="s">
        <v>35</v>
      </c>
      <c r="I41" s="13" t="s">
        <v>277</v>
      </c>
      <c r="J41" s="13" t="s">
        <v>278</v>
      </c>
      <c r="K41" s="13" t="s">
        <v>279</v>
      </c>
      <c r="L41" s="13" t="s">
        <v>39</v>
      </c>
      <c r="M41" s="13" t="s">
        <v>280</v>
      </c>
      <c r="N41" s="13">
        <v>51</v>
      </c>
      <c r="O41" s="15">
        <v>0.976744186046512</v>
      </c>
      <c r="P41" s="13">
        <v>0</v>
      </c>
      <c r="Q41" s="13" t="s">
        <v>41</v>
      </c>
      <c r="R41" s="16">
        <v>89.3350253807107</v>
      </c>
      <c r="S41" s="16">
        <v>3.93350253807107</v>
      </c>
      <c r="T41" s="15">
        <f t="shared" si="0"/>
        <v>0.0736842105263158</v>
      </c>
      <c r="U41" s="15">
        <f t="shared" si="1"/>
        <v>0.0736842105263158</v>
      </c>
      <c r="V41" s="15">
        <f t="array" ref="V41:X41">VLOOKUP(B41,[1]会计综测!A:M,{5,8,12},FALSE)</f>
        <v>0.0612</v>
      </c>
      <c r="W41" s="15">
        <v>0.1053</v>
      </c>
      <c r="X41" s="15">
        <v>0.0947368421052632</v>
      </c>
      <c r="Y41" s="16">
        <f>VLOOKUP(C41,[1]会计综测!B:N,13,FALSE)</f>
        <v>87.7474504065296</v>
      </c>
      <c r="Z41" s="15">
        <f t="shared" si="2"/>
        <v>0.0842105263157895</v>
      </c>
      <c r="AA41" s="16" t="str">
        <f>VLOOKUP(C41,[1]学术专长!C:D,2,FALSE)</f>
        <v>3</v>
      </c>
      <c r="AB41" s="16">
        <f t="shared" si="3"/>
        <v>83.2427653452215</v>
      </c>
    </row>
    <row r="42" s="2" customFormat="1" ht="32" customHeight="1" spans="1:28">
      <c r="A42" s="13">
        <v>41</v>
      </c>
      <c r="B42" s="14">
        <v>2023016858</v>
      </c>
      <c r="C42" s="13" t="s">
        <v>361</v>
      </c>
      <c r="D42" s="13" t="s">
        <v>43</v>
      </c>
      <c r="E42" s="13" t="s">
        <v>362</v>
      </c>
      <c r="F42" s="13" t="s">
        <v>33</v>
      </c>
      <c r="G42" s="13" t="s">
        <v>34</v>
      </c>
      <c r="H42" s="13" t="s">
        <v>35</v>
      </c>
      <c r="I42" s="13" t="s">
        <v>277</v>
      </c>
      <c r="J42" s="13" t="s">
        <v>278</v>
      </c>
      <c r="K42" s="13" t="s">
        <v>298</v>
      </c>
      <c r="L42" s="13" t="s">
        <v>39</v>
      </c>
      <c r="M42" s="13" t="s">
        <v>280</v>
      </c>
      <c r="N42" s="13">
        <v>51</v>
      </c>
      <c r="O42" s="15">
        <v>0.604651162790698</v>
      </c>
      <c r="P42" s="13">
        <v>1</v>
      </c>
      <c r="Q42" s="13" t="s">
        <v>32</v>
      </c>
      <c r="R42" s="16">
        <v>75.502538071066</v>
      </c>
      <c r="S42" s="16">
        <v>2.60507614213198</v>
      </c>
      <c r="T42" s="15">
        <f t="shared" si="0"/>
        <v>0.831578947368421</v>
      </c>
      <c r="U42" s="15">
        <f t="shared" si="1"/>
        <v>0.831578947368421</v>
      </c>
      <c r="V42" s="15">
        <f t="array" ref="V42:X42">VLOOKUP(B42,[1]会计综测!A:M,{5,8,12},FALSE)</f>
        <v>0.6735</v>
      </c>
      <c r="W42" s="15">
        <v>0.8737</v>
      </c>
      <c r="X42" s="15">
        <v>0.926315789473684</v>
      </c>
      <c r="Y42" s="16">
        <f>VLOOKUP(C42,[1]会计综测!B:N,13,FALSE)</f>
        <v>72.565120796447</v>
      </c>
      <c r="Z42" s="15">
        <f t="shared" si="2"/>
        <v>0.884210526315789</v>
      </c>
      <c r="AA42" s="16"/>
      <c r="AB42" s="16">
        <f t="shared" si="3"/>
        <v>67.6585425364975</v>
      </c>
    </row>
    <row r="43" s="2" customFormat="1" ht="32" customHeight="1" spans="1:28">
      <c r="A43" s="13">
        <v>42</v>
      </c>
      <c r="B43" s="14">
        <v>2022015809</v>
      </c>
      <c r="C43" s="13" t="s">
        <v>363</v>
      </c>
      <c r="D43" s="13" t="s">
        <v>43</v>
      </c>
      <c r="E43" s="13" t="s">
        <v>364</v>
      </c>
      <c r="F43" s="13" t="s">
        <v>33</v>
      </c>
      <c r="G43" s="13" t="s">
        <v>34</v>
      </c>
      <c r="H43" s="13" t="s">
        <v>35</v>
      </c>
      <c r="I43" s="13" t="s">
        <v>277</v>
      </c>
      <c r="J43" s="13" t="s">
        <v>278</v>
      </c>
      <c r="K43" s="13" t="s">
        <v>279</v>
      </c>
      <c r="L43" s="13" t="s">
        <v>39</v>
      </c>
      <c r="M43" s="13" t="s">
        <v>280</v>
      </c>
      <c r="N43" s="13">
        <v>51</v>
      </c>
      <c r="O43" s="15">
        <v>0.857142857142857</v>
      </c>
      <c r="P43" s="13">
        <v>0</v>
      </c>
      <c r="Q43" s="13" t="s">
        <v>41</v>
      </c>
      <c r="R43" s="16">
        <v>85.3383838383838</v>
      </c>
      <c r="S43" s="16">
        <v>3.53383838383838</v>
      </c>
      <c r="T43" s="15">
        <f t="shared" si="0"/>
        <v>0.231578947368421</v>
      </c>
      <c r="U43" s="15">
        <f t="shared" si="1"/>
        <v>0.231578947368421</v>
      </c>
      <c r="V43" s="15">
        <f t="array" ref="V43:X43">VLOOKUP(B43,[1]会计综测!A:M,{5,8,12},FALSE)</f>
        <v>0.7449</v>
      </c>
      <c r="W43" s="15">
        <v>0.4</v>
      </c>
      <c r="X43" s="15">
        <v>0.410526315789474</v>
      </c>
      <c r="Y43" s="16">
        <f>VLOOKUP(C43,[1]会计综测!B:N,13,FALSE)</f>
        <v>78.6601969642658</v>
      </c>
      <c r="Z43" s="15">
        <f t="shared" si="2"/>
        <v>0.463157894736842</v>
      </c>
      <c r="AA43" s="16"/>
      <c r="AB43" s="16">
        <f t="shared" si="3"/>
        <v>76.1367267671336</v>
      </c>
    </row>
    <row r="44" s="2" customFormat="1" ht="32" customHeight="1" spans="1:28">
      <c r="A44" s="13">
        <v>43</v>
      </c>
      <c r="B44" s="14">
        <v>2023016825</v>
      </c>
      <c r="C44" s="13" t="s">
        <v>365</v>
      </c>
      <c r="D44" s="13" t="s">
        <v>43</v>
      </c>
      <c r="E44" s="13" t="s">
        <v>366</v>
      </c>
      <c r="F44" s="13" t="s">
        <v>33</v>
      </c>
      <c r="G44" s="13" t="s">
        <v>34</v>
      </c>
      <c r="H44" s="13" t="s">
        <v>35</v>
      </c>
      <c r="I44" s="13" t="s">
        <v>277</v>
      </c>
      <c r="J44" s="13" t="s">
        <v>278</v>
      </c>
      <c r="K44" s="13" t="s">
        <v>285</v>
      </c>
      <c r="L44" s="13" t="s">
        <v>39</v>
      </c>
      <c r="M44" s="13" t="s">
        <v>280</v>
      </c>
      <c r="N44" s="13">
        <v>51</v>
      </c>
      <c r="O44" s="15">
        <v>0.511627906976744</v>
      </c>
      <c r="P44" s="13">
        <v>2</v>
      </c>
      <c r="Q44" s="13" t="s">
        <v>32</v>
      </c>
      <c r="R44" s="16">
        <v>74.0761421319797</v>
      </c>
      <c r="S44" s="16">
        <v>2.52030456852792</v>
      </c>
      <c r="T44" s="15">
        <f t="shared" si="0"/>
        <v>0.863157894736842</v>
      </c>
      <c r="U44" s="15">
        <f t="shared" si="1"/>
        <v>0.905263157894737</v>
      </c>
      <c r="V44" s="15">
        <f t="array" ref="V44:X44">VLOOKUP(B44,[1]会计综测!A:M,{5,8,12},FALSE)</f>
        <v>0.7347</v>
      </c>
      <c r="W44" s="15">
        <v>0.9053</v>
      </c>
      <c r="X44" s="15">
        <v>0.873684210526316</v>
      </c>
      <c r="Y44" s="16">
        <f>VLOOKUP(C44,[1]会计综测!B:N,13,FALSE)</f>
        <v>72.2877700144494</v>
      </c>
      <c r="Z44" s="15">
        <f t="shared" si="2"/>
        <v>0.905263157894737</v>
      </c>
      <c r="AA44" s="16"/>
      <c r="AB44" s="16">
        <f t="shared" si="3"/>
        <v>66.4896907070287</v>
      </c>
    </row>
    <row r="45" s="2" customFormat="1" ht="32" customHeight="1" spans="1:28">
      <c r="A45" s="13">
        <v>44</v>
      </c>
      <c r="B45" s="14">
        <v>2023016859</v>
      </c>
      <c r="C45" s="13" t="s">
        <v>367</v>
      </c>
      <c r="D45" s="13" t="s">
        <v>43</v>
      </c>
      <c r="E45" s="13" t="s">
        <v>368</v>
      </c>
      <c r="F45" s="13" t="s">
        <v>33</v>
      </c>
      <c r="G45" s="13" t="s">
        <v>34</v>
      </c>
      <c r="H45" s="13" t="s">
        <v>35</v>
      </c>
      <c r="I45" s="13" t="s">
        <v>277</v>
      </c>
      <c r="J45" s="13" t="s">
        <v>278</v>
      </c>
      <c r="K45" s="13" t="s">
        <v>298</v>
      </c>
      <c r="L45" s="13" t="s">
        <v>39</v>
      </c>
      <c r="M45" s="13" t="s">
        <v>280</v>
      </c>
      <c r="N45" s="13">
        <v>51</v>
      </c>
      <c r="O45" s="15">
        <v>0.558139534883721</v>
      </c>
      <c r="P45" s="13">
        <v>5</v>
      </c>
      <c r="Q45" s="13" t="s">
        <v>32</v>
      </c>
      <c r="R45" s="16">
        <v>71.2741116751269</v>
      </c>
      <c r="S45" s="16">
        <v>2.35583756345178</v>
      </c>
      <c r="T45" s="15">
        <f t="shared" si="0"/>
        <v>0.926315789473684</v>
      </c>
      <c r="U45" s="15">
        <f t="shared" si="1"/>
        <v>0.936842105263158</v>
      </c>
      <c r="V45" s="15">
        <f t="array" ref="V45:X45">VLOOKUP(B45,[1]会计综测!A:M,{5,8,12},FALSE)</f>
        <v>0.6837</v>
      </c>
      <c r="W45" s="15">
        <v>0.9158</v>
      </c>
      <c r="X45" s="15">
        <v>0.947368421052632</v>
      </c>
      <c r="Y45" s="16">
        <f>VLOOKUP(C45,[1]会计综测!B:N,13,FALSE)</f>
        <v>71.3586530881782</v>
      </c>
      <c r="Z45" s="15">
        <f t="shared" si="2"/>
        <v>0.936842105263158</v>
      </c>
      <c r="AA45" s="16"/>
      <c r="AB45" s="16">
        <f t="shared" si="3"/>
        <v>64.1551546489193</v>
      </c>
    </row>
    <row r="46" s="2" customFormat="1" ht="32" customHeight="1" spans="1:28">
      <c r="A46" s="13">
        <v>45</v>
      </c>
      <c r="B46" s="14">
        <v>2023016796</v>
      </c>
      <c r="C46" s="13" t="s">
        <v>369</v>
      </c>
      <c r="D46" s="13" t="s">
        <v>43</v>
      </c>
      <c r="E46" s="13" t="s">
        <v>370</v>
      </c>
      <c r="F46" s="13" t="s">
        <v>33</v>
      </c>
      <c r="G46" s="13" t="s">
        <v>34</v>
      </c>
      <c r="H46" s="13" t="s">
        <v>35</v>
      </c>
      <c r="I46" s="13" t="s">
        <v>277</v>
      </c>
      <c r="J46" s="13" t="s">
        <v>278</v>
      </c>
      <c r="K46" s="13" t="s">
        <v>279</v>
      </c>
      <c r="L46" s="13" t="s">
        <v>39</v>
      </c>
      <c r="M46" s="13" t="s">
        <v>280</v>
      </c>
      <c r="N46" s="13">
        <v>51</v>
      </c>
      <c r="O46" s="15">
        <v>0.581395348837209</v>
      </c>
      <c r="P46" s="13">
        <v>0</v>
      </c>
      <c r="Q46" s="13" t="s">
        <v>41</v>
      </c>
      <c r="R46" s="16">
        <v>79.5888324873097</v>
      </c>
      <c r="S46" s="16">
        <v>2.95888324873096</v>
      </c>
      <c r="T46" s="15">
        <f t="shared" si="0"/>
        <v>0.578947368421053</v>
      </c>
      <c r="U46" s="15">
        <f t="shared" si="1"/>
        <v>0.578947368421053</v>
      </c>
      <c r="V46" s="15">
        <f t="array" ref="V46:X46">VLOOKUP(B46,[1]会计综测!A:M,{5,8,12},FALSE)</f>
        <v>0.7857</v>
      </c>
      <c r="W46" s="15">
        <v>0.7053</v>
      </c>
      <c r="X46" s="15">
        <v>0.578947368421053</v>
      </c>
      <c r="Y46" s="16">
        <f>VLOOKUP(C46,[1]会计综测!B:N,13,FALSE)</f>
        <v>75.7875652703176</v>
      </c>
      <c r="Z46" s="15">
        <f t="shared" si="2"/>
        <v>0.642105263157895</v>
      </c>
      <c r="AA46" s="16"/>
      <c r="AB46" s="16">
        <f t="shared" si="3"/>
        <v>71.2498225168795</v>
      </c>
    </row>
    <row r="47" s="2" customFormat="1" ht="32" customHeight="1" spans="1:28">
      <c r="A47" s="13">
        <v>46</v>
      </c>
      <c r="B47" s="14">
        <v>2023016826</v>
      </c>
      <c r="C47" s="13" t="s">
        <v>371</v>
      </c>
      <c r="D47" s="13" t="s">
        <v>43</v>
      </c>
      <c r="E47" s="13" t="s">
        <v>372</v>
      </c>
      <c r="F47" s="13" t="s">
        <v>33</v>
      </c>
      <c r="G47" s="13" t="s">
        <v>34</v>
      </c>
      <c r="H47" s="13" t="s">
        <v>35</v>
      </c>
      <c r="I47" s="13" t="s">
        <v>277</v>
      </c>
      <c r="J47" s="13" t="s">
        <v>278</v>
      </c>
      <c r="K47" s="13" t="s">
        <v>285</v>
      </c>
      <c r="L47" s="13" t="s">
        <v>39</v>
      </c>
      <c r="M47" s="13" t="s">
        <v>280</v>
      </c>
      <c r="N47" s="13">
        <v>51</v>
      </c>
      <c r="O47" s="15">
        <v>0.883720930232558</v>
      </c>
      <c r="P47" s="13">
        <v>0</v>
      </c>
      <c r="Q47" s="13" t="s">
        <v>41</v>
      </c>
      <c r="R47" s="16">
        <v>84.2182741116751</v>
      </c>
      <c r="S47" s="16">
        <v>3.42182741116751</v>
      </c>
      <c r="T47" s="15">
        <f t="shared" si="0"/>
        <v>0.315789473684211</v>
      </c>
      <c r="U47" s="15">
        <f t="shared" si="1"/>
        <v>0.315789473684211</v>
      </c>
      <c r="V47" s="15">
        <f t="array" ref="V47:X47">VLOOKUP(B47,[1]会计综测!A:M,{5,8,12},FALSE)</f>
        <v>0.8776</v>
      </c>
      <c r="W47" s="15">
        <v>0.4316</v>
      </c>
      <c r="X47" s="15">
        <v>0.768421052631579</v>
      </c>
      <c r="Y47" s="16">
        <f>VLOOKUP(C47,[1]会计综测!B:N,13,FALSE)</f>
        <v>74.8592487420822</v>
      </c>
      <c r="Z47" s="15">
        <f t="shared" si="2"/>
        <v>0.747368421052632</v>
      </c>
      <c r="AA47" s="16"/>
      <c r="AB47" s="16">
        <f t="shared" si="3"/>
        <v>74.8605441635483</v>
      </c>
    </row>
    <row r="48" s="2" customFormat="1" ht="32" customHeight="1" spans="1:28">
      <c r="A48" s="13">
        <v>47</v>
      </c>
      <c r="B48" s="14">
        <v>2022016393</v>
      </c>
      <c r="C48" s="13" t="s">
        <v>373</v>
      </c>
      <c r="D48" s="13" t="s">
        <v>30</v>
      </c>
      <c r="E48" s="13" t="s">
        <v>374</v>
      </c>
      <c r="F48" s="13" t="s">
        <v>33</v>
      </c>
      <c r="G48" s="13" t="s">
        <v>34</v>
      </c>
      <c r="H48" s="13" t="s">
        <v>35</v>
      </c>
      <c r="I48" s="13" t="s">
        <v>277</v>
      </c>
      <c r="J48" s="13" t="s">
        <v>278</v>
      </c>
      <c r="K48" s="13" t="s">
        <v>285</v>
      </c>
      <c r="L48" s="13" t="s">
        <v>39</v>
      </c>
      <c r="M48" s="13" t="s">
        <v>280</v>
      </c>
      <c r="N48" s="13">
        <v>51</v>
      </c>
      <c r="O48" s="15">
        <v>1</v>
      </c>
      <c r="P48" s="13">
        <v>0</v>
      </c>
      <c r="Q48" s="13" t="s">
        <v>41</v>
      </c>
      <c r="R48" s="16">
        <v>90.75</v>
      </c>
      <c r="S48" s="16">
        <v>4.075</v>
      </c>
      <c r="T48" s="15">
        <f t="shared" si="0"/>
        <v>0.0210526315789474</v>
      </c>
      <c r="U48" s="15">
        <f t="shared" si="1"/>
        <v>0.0210526315789474</v>
      </c>
      <c r="V48" s="15">
        <f t="array" ref="V48:X48">VLOOKUP(B48,[1]会计综测!A:M,{5,8,12},FALSE)</f>
        <v>0.0204</v>
      </c>
      <c r="W48" s="15">
        <v>0.0421</v>
      </c>
      <c r="X48" s="15">
        <v>0.0315789473684211</v>
      </c>
      <c r="Y48" s="16">
        <f>VLOOKUP(C48,[1]会计综测!B:N,13,FALSE)</f>
        <v>94.6392817400381</v>
      </c>
      <c r="Z48" s="15">
        <f t="shared" si="2"/>
        <v>0.0421052631578947</v>
      </c>
      <c r="AA48" s="16" t="str">
        <f>VLOOKUP(C48,[1]学术专长!C:D,2,FALSE)</f>
        <v>4</v>
      </c>
      <c r="AB48" s="16">
        <f t="shared" si="3"/>
        <v>86.0639281740038</v>
      </c>
    </row>
    <row r="49" s="2" customFormat="1" ht="32" customHeight="1" spans="1:28">
      <c r="A49" s="13">
        <v>48</v>
      </c>
      <c r="B49" s="14">
        <v>2023016844</v>
      </c>
      <c r="C49" s="13" t="s">
        <v>375</v>
      </c>
      <c r="D49" s="13" t="s">
        <v>30</v>
      </c>
      <c r="E49" s="13" t="s">
        <v>376</v>
      </c>
      <c r="F49" s="13" t="s">
        <v>33</v>
      </c>
      <c r="G49" s="13" t="s">
        <v>34</v>
      </c>
      <c r="H49" s="13" t="s">
        <v>35</v>
      </c>
      <c r="I49" s="13" t="s">
        <v>277</v>
      </c>
      <c r="J49" s="13" t="s">
        <v>278</v>
      </c>
      <c r="K49" s="13" t="s">
        <v>298</v>
      </c>
      <c r="L49" s="13" t="s">
        <v>39</v>
      </c>
      <c r="M49" s="13" t="s">
        <v>280</v>
      </c>
      <c r="N49" s="13">
        <v>51</v>
      </c>
      <c r="O49" s="15">
        <v>1</v>
      </c>
      <c r="P49" s="13">
        <v>0</v>
      </c>
      <c r="Q49" s="13" t="s">
        <v>41</v>
      </c>
      <c r="R49" s="16">
        <v>90.6395939086294</v>
      </c>
      <c r="S49" s="16">
        <v>4.06395939086294</v>
      </c>
      <c r="T49" s="15">
        <f t="shared" si="0"/>
        <v>0.0315789473684211</v>
      </c>
      <c r="U49" s="15">
        <f t="shared" si="1"/>
        <v>0.0315789473684211</v>
      </c>
      <c r="V49" s="15">
        <f t="array" ref="V49:X49">VLOOKUP(B49,[1]会计综测!A:M,{5,8,12},FALSE)</f>
        <v>0.051</v>
      </c>
      <c r="W49" s="15">
        <v>0.0526</v>
      </c>
      <c r="X49" s="15">
        <v>0.0842105263157895</v>
      </c>
      <c r="Y49" s="16">
        <f>VLOOKUP(C49,[1]会计综测!B:N,13,FALSE)</f>
        <v>89.4986422855677</v>
      </c>
      <c r="Z49" s="15">
        <f t="shared" si="2"/>
        <v>0.0526315789473684</v>
      </c>
      <c r="AA49" s="16" t="str">
        <f>VLOOKUP(C49,[1]学术专长!C:D,2,FALSE)</f>
        <v>1.7609</v>
      </c>
      <c r="AB49" s="16">
        <f t="shared" si="3"/>
        <v>83.2224393554603</v>
      </c>
    </row>
    <row r="50" s="2" customFormat="1" ht="32" customHeight="1" spans="1:28">
      <c r="A50" s="13">
        <v>49</v>
      </c>
      <c r="B50" s="14">
        <v>2023016778</v>
      </c>
      <c r="C50" s="13" t="s">
        <v>377</v>
      </c>
      <c r="D50" s="13" t="s">
        <v>30</v>
      </c>
      <c r="E50" s="13" t="s">
        <v>378</v>
      </c>
      <c r="F50" s="13" t="s">
        <v>33</v>
      </c>
      <c r="G50" s="13" t="s">
        <v>34</v>
      </c>
      <c r="H50" s="13" t="s">
        <v>35</v>
      </c>
      <c r="I50" s="13" t="s">
        <v>277</v>
      </c>
      <c r="J50" s="13" t="s">
        <v>278</v>
      </c>
      <c r="K50" s="13" t="s">
        <v>279</v>
      </c>
      <c r="L50" s="13" t="s">
        <v>39</v>
      </c>
      <c r="M50" s="13" t="s">
        <v>280</v>
      </c>
      <c r="N50" s="13">
        <v>51</v>
      </c>
      <c r="O50" s="15">
        <v>0.86046511627907</v>
      </c>
      <c r="P50" s="13">
        <v>0</v>
      </c>
      <c r="Q50" s="13" t="s">
        <v>41</v>
      </c>
      <c r="R50" s="16">
        <v>85.2233502538071</v>
      </c>
      <c r="S50" s="16">
        <v>3.52233502538071</v>
      </c>
      <c r="T50" s="15">
        <f t="shared" si="0"/>
        <v>0.252631578947368</v>
      </c>
      <c r="U50" s="15">
        <f t="shared" si="1"/>
        <v>0.252631578947368</v>
      </c>
      <c r="V50" s="15">
        <f t="array" ref="V50:X50">VLOOKUP(B50,[1]会计综测!A:M,{5,8,12},FALSE)</f>
        <v>0.3469</v>
      </c>
      <c r="W50" s="15">
        <v>0.3158</v>
      </c>
      <c r="X50" s="15">
        <v>0.231578947368421</v>
      </c>
      <c r="Y50" s="16">
        <f>VLOOKUP(C50,[1]会计综测!B:N,13,FALSE)</f>
        <v>81.7642309328628</v>
      </c>
      <c r="Z50" s="15">
        <f t="shared" si="2"/>
        <v>0.263157894736842</v>
      </c>
      <c r="AA50" s="16"/>
      <c r="AB50" s="16">
        <f t="shared" si="3"/>
        <v>76.355103296332</v>
      </c>
    </row>
    <row r="51" s="2" customFormat="1" ht="32" customHeight="1" spans="1:28">
      <c r="A51" s="13">
        <v>50</v>
      </c>
      <c r="B51" s="14">
        <v>2023016811</v>
      </c>
      <c r="C51" s="13" t="s">
        <v>379</v>
      </c>
      <c r="D51" s="13" t="s">
        <v>30</v>
      </c>
      <c r="E51" s="13" t="s">
        <v>380</v>
      </c>
      <c r="F51" s="13" t="s">
        <v>33</v>
      </c>
      <c r="G51" s="13" t="s">
        <v>34</v>
      </c>
      <c r="H51" s="13" t="s">
        <v>35</v>
      </c>
      <c r="I51" s="13" t="s">
        <v>277</v>
      </c>
      <c r="J51" s="13" t="s">
        <v>278</v>
      </c>
      <c r="K51" s="13" t="s">
        <v>285</v>
      </c>
      <c r="L51" s="13" t="s">
        <v>39</v>
      </c>
      <c r="M51" s="13" t="s">
        <v>280</v>
      </c>
      <c r="N51" s="13">
        <v>51</v>
      </c>
      <c r="O51" s="15">
        <v>0.883720930232558</v>
      </c>
      <c r="P51" s="13">
        <v>0</v>
      </c>
      <c r="Q51" s="13" t="s">
        <v>41</v>
      </c>
      <c r="R51" s="16">
        <v>86.6649746192893</v>
      </c>
      <c r="S51" s="16">
        <v>3.66649746192893</v>
      </c>
      <c r="T51" s="15">
        <f t="shared" si="0"/>
        <v>0.168421052631579</v>
      </c>
      <c r="U51" s="15">
        <f t="shared" si="1"/>
        <v>0.168421052631579</v>
      </c>
      <c r="V51" s="15">
        <f t="array" ref="V51:X51">VLOOKUP(B51,[1]会计综测!A:M,{5,8,12},FALSE)</f>
        <v>0.0918</v>
      </c>
      <c r="W51" s="15">
        <v>0.1684</v>
      </c>
      <c r="X51" s="15">
        <v>0.221052631578947</v>
      </c>
      <c r="Y51" s="16">
        <f>VLOOKUP(C51,[1]会计综测!B:N,13,FALSE)</f>
        <v>84.0501794320073</v>
      </c>
      <c r="Z51" s="15">
        <f t="shared" si="2"/>
        <v>0.157894736842105</v>
      </c>
      <c r="AA51" s="16"/>
      <c r="AB51" s="16">
        <f t="shared" si="3"/>
        <v>77.7369976386322</v>
      </c>
    </row>
    <row r="52" s="2" customFormat="1" ht="32" customHeight="1" spans="1:28">
      <c r="A52" s="13">
        <v>51</v>
      </c>
      <c r="B52" s="14">
        <v>2023016845</v>
      </c>
      <c r="C52" s="13" t="s">
        <v>381</v>
      </c>
      <c r="D52" s="13" t="s">
        <v>30</v>
      </c>
      <c r="E52" s="13" t="s">
        <v>382</v>
      </c>
      <c r="F52" s="13" t="s">
        <v>33</v>
      </c>
      <c r="G52" s="13" t="s">
        <v>34</v>
      </c>
      <c r="H52" s="13" t="s">
        <v>35</v>
      </c>
      <c r="I52" s="13" t="s">
        <v>277</v>
      </c>
      <c r="J52" s="13" t="s">
        <v>278</v>
      </c>
      <c r="K52" s="13" t="s">
        <v>298</v>
      </c>
      <c r="L52" s="13" t="s">
        <v>39</v>
      </c>
      <c r="M52" s="13" t="s">
        <v>280</v>
      </c>
      <c r="N52" s="13">
        <v>51</v>
      </c>
      <c r="O52" s="15">
        <v>0.767441860465116</v>
      </c>
      <c r="P52" s="13">
        <v>0</v>
      </c>
      <c r="Q52" s="13" t="s">
        <v>41</v>
      </c>
      <c r="R52" s="16">
        <v>82.3604060913706</v>
      </c>
      <c r="S52" s="16">
        <v>3.23604060913706</v>
      </c>
      <c r="T52" s="15">
        <f t="shared" si="0"/>
        <v>0.463157894736842</v>
      </c>
      <c r="U52" s="15">
        <f t="shared" si="1"/>
        <v>0.463157894736842</v>
      </c>
      <c r="V52" s="15">
        <f t="array" ref="V52:X52">VLOOKUP(B52,[1]会计综测!A:M,{5,8,12},FALSE)</f>
        <v>0.5306</v>
      </c>
      <c r="W52" s="15">
        <v>0.4632</v>
      </c>
      <c r="X52" s="15">
        <v>0.284210526315789</v>
      </c>
      <c r="Y52" s="16">
        <f>VLOOKUP(C52,[1]会计综测!B:N,13,FALSE)</f>
        <v>79.9354852756902</v>
      </c>
      <c r="Z52" s="15">
        <f t="shared" si="2"/>
        <v>0.378947368421053</v>
      </c>
      <c r="AA52" s="16"/>
      <c r="AB52" s="16">
        <f t="shared" si="3"/>
        <v>73.8818734006655</v>
      </c>
    </row>
    <row r="53" s="2" customFormat="1" ht="32" customHeight="1" spans="1:28">
      <c r="A53" s="13">
        <v>52</v>
      </c>
      <c r="B53" s="14">
        <v>2023016779</v>
      </c>
      <c r="C53" s="13" t="s">
        <v>383</v>
      </c>
      <c r="D53" s="13" t="s">
        <v>30</v>
      </c>
      <c r="E53" s="13" t="s">
        <v>384</v>
      </c>
      <c r="F53" s="13" t="s">
        <v>33</v>
      </c>
      <c r="G53" s="13" t="s">
        <v>34</v>
      </c>
      <c r="H53" s="13" t="s">
        <v>35</v>
      </c>
      <c r="I53" s="13" t="s">
        <v>277</v>
      </c>
      <c r="J53" s="13" t="s">
        <v>278</v>
      </c>
      <c r="K53" s="13" t="s">
        <v>279</v>
      </c>
      <c r="L53" s="13" t="s">
        <v>39</v>
      </c>
      <c r="M53" s="13" t="s">
        <v>280</v>
      </c>
      <c r="N53" s="13">
        <v>51</v>
      </c>
      <c r="O53" s="15">
        <v>0.837209302325581</v>
      </c>
      <c r="P53" s="13">
        <v>0</v>
      </c>
      <c r="Q53" s="13" t="s">
        <v>41</v>
      </c>
      <c r="R53" s="16">
        <v>84.9390862944162</v>
      </c>
      <c r="S53" s="16">
        <v>3.49390862944162</v>
      </c>
      <c r="T53" s="15">
        <f t="shared" si="0"/>
        <v>0.273684210526316</v>
      </c>
      <c r="U53" s="15">
        <f t="shared" si="1"/>
        <v>0.273684210526316</v>
      </c>
      <c r="V53" s="15">
        <f t="array" ref="V53:X53">VLOOKUP(B53,[1]会计综测!A:M,{5,8,12},FALSE)</f>
        <v>0.4082</v>
      </c>
      <c r="W53" s="15">
        <v>0.3895</v>
      </c>
      <c r="X53" s="15">
        <v>0.273684210526316</v>
      </c>
      <c r="Y53" s="16">
        <f>VLOOKUP(C53,[1]会计综测!B:N,13,FALSE)</f>
        <v>80.8757962698272</v>
      </c>
      <c r="Z53" s="15">
        <f t="shared" si="2"/>
        <v>0.315789473684211</v>
      </c>
      <c r="AA53" s="16"/>
      <c r="AB53" s="16">
        <f t="shared" si="3"/>
        <v>76.0388486625157</v>
      </c>
    </row>
    <row r="54" s="2" customFormat="1" ht="32" customHeight="1" spans="1:28">
      <c r="A54" s="13">
        <v>53</v>
      </c>
      <c r="B54" s="14">
        <v>2023016827</v>
      </c>
      <c r="C54" s="13" t="s">
        <v>385</v>
      </c>
      <c r="D54" s="13" t="s">
        <v>43</v>
      </c>
      <c r="E54" s="13" t="s">
        <v>386</v>
      </c>
      <c r="F54" s="13" t="s">
        <v>33</v>
      </c>
      <c r="G54" s="13" t="s">
        <v>34</v>
      </c>
      <c r="H54" s="13" t="s">
        <v>35</v>
      </c>
      <c r="I54" s="13" t="s">
        <v>277</v>
      </c>
      <c r="J54" s="13" t="s">
        <v>278</v>
      </c>
      <c r="K54" s="13" t="s">
        <v>285</v>
      </c>
      <c r="L54" s="13" t="s">
        <v>39</v>
      </c>
      <c r="M54" s="13" t="s">
        <v>280</v>
      </c>
      <c r="N54" s="13">
        <v>51</v>
      </c>
      <c r="O54" s="15">
        <v>0.558139534883721</v>
      </c>
      <c r="P54" s="13">
        <v>1</v>
      </c>
      <c r="Q54" s="13" t="s">
        <v>32</v>
      </c>
      <c r="R54" s="16">
        <v>79.0659898477157</v>
      </c>
      <c r="S54" s="16">
        <v>2.90152284263959</v>
      </c>
      <c r="T54" s="15">
        <f t="shared" si="0"/>
        <v>0.621052631578947</v>
      </c>
      <c r="U54" s="15">
        <f t="shared" si="1"/>
        <v>0.621052631578947</v>
      </c>
      <c r="V54" s="15">
        <f t="array" ref="V54:X54">VLOOKUP(B54,[1]会计综测!A:M,{5,8,12},FALSE)</f>
        <v>0.7245</v>
      </c>
      <c r="W54" s="15">
        <v>0.7158</v>
      </c>
      <c r="X54" s="15">
        <v>0.852631578947368</v>
      </c>
      <c r="Y54" s="16">
        <f>VLOOKUP(C54,[1]会计综测!B:N,13,FALSE)</f>
        <v>73.9025125328415</v>
      </c>
      <c r="Z54" s="15">
        <f t="shared" si="2"/>
        <v>0.821052631578947</v>
      </c>
      <c r="AA54" s="16"/>
      <c r="AB54" s="16">
        <f t="shared" si="3"/>
        <v>70.6430431314567</v>
      </c>
    </row>
    <row r="55" s="2" customFormat="1" ht="32" customHeight="1" spans="1:28">
      <c r="A55" s="13">
        <v>54</v>
      </c>
      <c r="B55" s="14">
        <v>2023016813</v>
      </c>
      <c r="C55" s="13" t="s">
        <v>387</v>
      </c>
      <c r="D55" s="13" t="s">
        <v>30</v>
      </c>
      <c r="E55" s="13" t="s">
        <v>388</v>
      </c>
      <c r="F55" s="13" t="s">
        <v>33</v>
      </c>
      <c r="G55" s="13" t="s">
        <v>34</v>
      </c>
      <c r="H55" s="13" t="s">
        <v>35</v>
      </c>
      <c r="I55" s="13" t="s">
        <v>277</v>
      </c>
      <c r="J55" s="13" t="s">
        <v>278</v>
      </c>
      <c r="K55" s="13" t="s">
        <v>285</v>
      </c>
      <c r="L55" s="13" t="s">
        <v>39</v>
      </c>
      <c r="M55" s="13" t="s">
        <v>280</v>
      </c>
      <c r="N55" s="13">
        <v>51</v>
      </c>
      <c r="O55" s="15">
        <v>0.372093023255814</v>
      </c>
      <c r="P55" s="13">
        <v>7</v>
      </c>
      <c r="Q55" s="13" t="s">
        <v>32</v>
      </c>
      <c r="R55" s="16">
        <v>68.1675126903553</v>
      </c>
      <c r="S55" s="16">
        <v>2.09492385786802</v>
      </c>
      <c r="T55" s="15">
        <f t="shared" si="0"/>
        <v>0.968421052631579</v>
      </c>
      <c r="U55" s="15">
        <f t="shared" si="1"/>
        <v>0.957894736842105</v>
      </c>
      <c r="V55" s="15">
        <f t="array" ref="V55:X55">VLOOKUP(B55,[1]会计综测!A:M,{5,8,12},FALSE)</f>
        <v>0.9184</v>
      </c>
      <c r="W55" s="15">
        <v>0.6632</v>
      </c>
      <c r="X55" s="15">
        <v>0.621052631578947</v>
      </c>
      <c r="Y55" s="16">
        <f>VLOOKUP(C55,[1]会计综测!B:N,13,FALSE)</f>
        <v>74.6657302518665</v>
      </c>
      <c r="Z55" s="15">
        <f t="shared" si="2"/>
        <v>0.757894736842105</v>
      </c>
      <c r="AA55" s="16"/>
      <c r="AB55" s="16">
        <f t="shared" si="3"/>
        <v>62.0005831774709</v>
      </c>
    </row>
    <row r="56" s="2" customFormat="1" ht="32" customHeight="1" spans="1:28">
      <c r="A56" s="13">
        <v>55</v>
      </c>
      <c r="B56" s="14">
        <v>2023016780</v>
      </c>
      <c r="C56" s="13" t="s">
        <v>389</v>
      </c>
      <c r="D56" s="13" t="s">
        <v>30</v>
      </c>
      <c r="E56" s="13" t="s">
        <v>390</v>
      </c>
      <c r="F56" s="13" t="s">
        <v>33</v>
      </c>
      <c r="G56" s="13" t="s">
        <v>34</v>
      </c>
      <c r="H56" s="13" t="s">
        <v>35</v>
      </c>
      <c r="I56" s="13" t="s">
        <v>277</v>
      </c>
      <c r="J56" s="13" t="s">
        <v>278</v>
      </c>
      <c r="K56" s="13" t="s">
        <v>279</v>
      </c>
      <c r="L56" s="13" t="s">
        <v>39</v>
      </c>
      <c r="M56" s="13" t="s">
        <v>280</v>
      </c>
      <c r="N56" s="13">
        <v>51</v>
      </c>
      <c r="O56" s="15">
        <v>0.674418604651163</v>
      </c>
      <c r="P56" s="13">
        <v>1</v>
      </c>
      <c r="Q56" s="13" t="s">
        <v>32</v>
      </c>
      <c r="R56" s="16">
        <v>78.4822335025381</v>
      </c>
      <c r="S56" s="16">
        <v>2.8989847715736</v>
      </c>
      <c r="T56" s="15">
        <f t="shared" si="0"/>
        <v>0.631578947368421</v>
      </c>
      <c r="U56" s="15">
        <f t="shared" si="1"/>
        <v>0.652631578947368</v>
      </c>
      <c r="V56" s="15">
        <f t="array" ref="V56:X56">VLOOKUP(B56,[1]会计综测!A:M,{5,8,12},FALSE)</f>
        <v>0.602</v>
      </c>
      <c r="W56" s="15">
        <v>0.6947</v>
      </c>
      <c r="X56" s="15">
        <v>0.547368421052632</v>
      </c>
      <c r="Y56" s="16">
        <f>VLOOKUP(C56,[1]会计综测!B:N,13,FALSE)</f>
        <v>77.0084735826917</v>
      </c>
      <c r="Z56" s="15">
        <f t="shared" si="2"/>
        <v>0.568421052631579</v>
      </c>
      <c r="AA56" s="16"/>
      <c r="AB56" s="16">
        <f t="shared" si="3"/>
        <v>70.4866341602996</v>
      </c>
    </row>
    <row r="57" s="2" customFormat="1" ht="32" customHeight="1" spans="1:28">
      <c r="A57" s="13">
        <v>56</v>
      </c>
      <c r="B57" s="14">
        <v>2023016814</v>
      </c>
      <c r="C57" s="13" t="s">
        <v>391</v>
      </c>
      <c r="D57" s="13" t="s">
        <v>30</v>
      </c>
      <c r="E57" s="13" t="s">
        <v>392</v>
      </c>
      <c r="F57" s="13" t="s">
        <v>33</v>
      </c>
      <c r="G57" s="13" t="s">
        <v>34</v>
      </c>
      <c r="H57" s="13" t="s">
        <v>35</v>
      </c>
      <c r="I57" s="13" t="s">
        <v>277</v>
      </c>
      <c r="J57" s="13" t="s">
        <v>278</v>
      </c>
      <c r="K57" s="13" t="s">
        <v>285</v>
      </c>
      <c r="L57" s="13" t="s">
        <v>39</v>
      </c>
      <c r="M57" s="13" t="s">
        <v>280</v>
      </c>
      <c r="N57" s="13">
        <v>51</v>
      </c>
      <c r="O57" s="15">
        <v>0.534883720930233</v>
      </c>
      <c r="P57" s="13">
        <v>1</v>
      </c>
      <c r="Q57" s="13" t="s">
        <v>32</v>
      </c>
      <c r="R57" s="16">
        <v>74.9593908629442</v>
      </c>
      <c r="S57" s="16">
        <v>2.48578680203046</v>
      </c>
      <c r="T57" s="15">
        <f t="shared" si="0"/>
        <v>0.905263157894737</v>
      </c>
      <c r="U57" s="15">
        <f t="shared" si="1"/>
        <v>0.852631578947368</v>
      </c>
      <c r="V57" s="15">
        <f t="array" ref="V57:X57">VLOOKUP(B57,[1]会计综测!A:M,{5,8,12},FALSE)</f>
        <v>0.8061</v>
      </c>
      <c r="W57" s="15">
        <v>0.8526</v>
      </c>
      <c r="X57" s="15">
        <v>0.757894736842105</v>
      </c>
      <c r="Y57" s="16">
        <f>VLOOKUP(C57,[1]会计综测!B:N,13,FALSE)</f>
        <v>73.4540159295149</v>
      </c>
      <c r="Z57" s="15">
        <f t="shared" si="2"/>
        <v>0.852631578947368</v>
      </c>
      <c r="AA57" s="16"/>
      <c r="AB57" s="16">
        <f t="shared" si="3"/>
        <v>67.3129142833069</v>
      </c>
    </row>
    <row r="58" s="2" customFormat="1" ht="32" customHeight="1" spans="1:28">
      <c r="A58" s="13">
        <v>57</v>
      </c>
      <c r="B58" s="14">
        <v>2023016846</v>
      </c>
      <c r="C58" s="13" t="s">
        <v>393</v>
      </c>
      <c r="D58" s="13" t="s">
        <v>30</v>
      </c>
      <c r="E58" s="13" t="s">
        <v>394</v>
      </c>
      <c r="F58" s="13" t="s">
        <v>33</v>
      </c>
      <c r="G58" s="13" t="s">
        <v>34</v>
      </c>
      <c r="H58" s="13" t="s">
        <v>35</v>
      </c>
      <c r="I58" s="13" t="s">
        <v>277</v>
      </c>
      <c r="J58" s="13" t="s">
        <v>278</v>
      </c>
      <c r="K58" s="13" t="s">
        <v>298</v>
      </c>
      <c r="L58" s="13" t="s">
        <v>39</v>
      </c>
      <c r="M58" s="13" t="s">
        <v>280</v>
      </c>
      <c r="N58" s="13">
        <v>51</v>
      </c>
      <c r="O58" s="15">
        <v>0.720930232558139</v>
      </c>
      <c r="P58" s="13">
        <v>0</v>
      </c>
      <c r="Q58" s="13" t="s">
        <v>41</v>
      </c>
      <c r="R58" s="16">
        <v>83.4314720812183</v>
      </c>
      <c r="S58" s="16">
        <v>3.34314720812183</v>
      </c>
      <c r="T58" s="15">
        <f t="shared" si="0"/>
        <v>0.410526315789474</v>
      </c>
      <c r="U58" s="15">
        <f t="shared" si="1"/>
        <v>0.4</v>
      </c>
      <c r="V58" s="15">
        <f t="array" ref="V58:X58">VLOOKUP(B58,[1]会计综测!A:M,{5,8,12},FALSE)</f>
        <v>0.3878</v>
      </c>
      <c r="W58" s="15">
        <v>0.4526</v>
      </c>
      <c r="X58" s="15">
        <v>0.357894736842105</v>
      </c>
      <c r="Y58" s="16">
        <f>VLOOKUP(C58,[1]会计综测!B:N,13,FALSE)</f>
        <v>79.8428093078242</v>
      </c>
      <c r="Z58" s="15">
        <f t="shared" si="2"/>
        <v>0.389473684210526</v>
      </c>
      <c r="AA58" s="16"/>
      <c r="AB58" s="16">
        <f t="shared" si="3"/>
        <v>74.7294585957571</v>
      </c>
    </row>
    <row r="59" s="2" customFormat="1" ht="32" customHeight="1" spans="1:28">
      <c r="A59" s="13">
        <v>58</v>
      </c>
      <c r="B59" s="14">
        <v>2023016829</v>
      </c>
      <c r="C59" s="13" t="s">
        <v>395</v>
      </c>
      <c r="D59" s="13" t="s">
        <v>43</v>
      </c>
      <c r="E59" s="13" t="s">
        <v>396</v>
      </c>
      <c r="F59" s="13" t="s">
        <v>33</v>
      </c>
      <c r="G59" s="13" t="s">
        <v>34</v>
      </c>
      <c r="H59" s="13" t="s">
        <v>35</v>
      </c>
      <c r="I59" s="13" t="s">
        <v>277</v>
      </c>
      <c r="J59" s="13" t="s">
        <v>278</v>
      </c>
      <c r="K59" s="13" t="s">
        <v>285</v>
      </c>
      <c r="L59" s="13" t="s">
        <v>39</v>
      </c>
      <c r="M59" s="13" t="s">
        <v>280</v>
      </c>
      <c r="N59" s="13">
        <v>51</v>
      </c>
      <c r="O59" s="15">
        <v>0.488372093023256</v>
      </c>
      <c r="P59" s="13">
        <v>0</v>
      </c>
      <c r="Q59" s="13" t="s">
        <v>41</v>
      </c>
      <c r="R59" s="16">
        <v>77.0456852791878</v>
      </c>
      <c r="S59" s="16">
        <v>2.70456852791878</v>
      </c>
      <c r="T59" s="15">
        <f t="shared" si="0"/>
        <v>0.778947368421053</v>
      </c>
      <c r="U59" s="15">
        <f t="shared" si="1"/>
        <v>0.768421052631579</v>
      </c>
      <c r="V59" s="15">
        <f t="array" ref="V59:X59">VLOOKUP(B59,[1]会计综测!A:M,{5,8,12},FALSE)</f>
        <v>0.7551</v>
      </c>
      <c r="W59" s="15">
        <v>0.8</v>
      </c>
      <c r="X59" s="15">
        <v>0.747368421052632</v>
      </c>
      <c r="Y59" s="16">
        <f>VLOOKUP(C59,[1]会计综测!B:N,13,FALSE)</f>
        <v>74.1410467739099</v>
      </c>
      <c r="Z59" s="15">
        <f t="shared" si="2"/>
        <v>0.810526315789474</v>
      </c>
      <c r="AA59" s="16"/>
      <c r="AB59" s="16">
        <f t="shared" si="3"/>
        <v>69.0506529007412</v>
      </c>
    </row>
    <row r="60" s="2" customFormat="1" ht="32" customHeight="1" spans="1:28">
      <c r="A60" s="13">
        <v>59</v>
      </c>
      <c r="B60" s="14">
        <v>2023016781</v>
      </c>
      <c r="C60" s="13" t="s">
        <v>397</v>
      </c>
      <c r="D60" s="13" t="s">
        <v>30</v>
      </c>
      <c r="E60" s="13" t="s">
        <v>398</v>
      </c>
      <c r="F60" s="13" t="s">
        <v>33</v>
      </c>
      <c r="G60" s="13" t="s">
        <v>34</v>
      </c>
      <c r="H60" s="13" t="s">
        <v>35</v>
      </c>
      <c r="I60" s="13" t="s">
        <v>277</v>
      </c>
      <c r="J60" s="13" t="s">
        <v>278</v>
      </c>
      <c r="K60" s="13" t="s">
        <v>279</v>
      </c>
      <c r="L60" s="13" t="s">
        <v>39</v>
      </c>
      <c r="M60" s="13" t="s">
        <v>280</v>
      </c>
      <c r="N60" s="13">
        <v>51</v>
      </c>
      <c r="O60" s="15">
        <v>0.627906976744186</v>
      </c>
      <c r="P60" s="13">
        <v>0</v>
      </c>
      <c r="Q60" s="13" t="s">
        <v>41</v>
      </c>
      <c r="R60" s="16">
        <v>79.3299492385787</v>
      </c>
      <c r="S60" s="16">
        <v>2.93299492385787</v>
      </c>
      <c r="T60" s="15">
        <f t="shared" si="0"/>
        <v>0.6</v>
      </c>
      <c r="U60" s="15">
        <f t="shared" si="1"/>
        <v>0.6</v>
      </c>
      <c r="V60" s="15">
        <f t="array" ref="V60:X60">VLOOKUP(B60,[1]会计综测!A:M,{5,8,12},FALSE)</f>
        <v>0.4796</v>
      </c>
      <c r="W60" s="15">
        <v>0.5789</v>
      </c>
      <c r="X60" s="15">
        <v>0.526315789473684</v>
      </c>
      <c r="Y60" s="16">
        <f>VLOOKUP(C60,[1]会计综测!B:N,13,FALSE)</f>
        <v>77.9049078295043</v>
      </c>
      <c r="Z60" s="15">
        <f t="shared" si="2"/>
        <v>0.505263157894737</v>
      </c>
      <c r="AA60" s="16"/>
      <c r="AB60" s="16">
        <f t="shared" si="3"/>
        <v>71.2544501738134</v>
      </c>
    </row>
    <row r="61" s="2" customFormat="1" ht="32" customHeight="1" spans="1:28">
      <c r="A61" s="13">
        <v>60</v>
      </c>
      <c r="B61" s="14">
        <v>2023016847</v>
      </c>
      <c r="C61" s="13" t="s">
        <v>399</v>
      </c>
      <c r="D61" s="13" t="s">
        <v>30</v>
      </c>
      <c r="E61" s="13" t="s">
        <v>400</v>
      </c>
      <c r="F61" s="13" t="s">
        <v>33</v>
      </c>
      <c r="G61" s="13" t="s">
        <v>34</v>
      </c>
      <c r="H61" s="13" t="s">
        <v>35</v>
      </c>
      <c r="I61" s="13" t="s">
        <v>277</v>
      </c>
      <c r="J61" s="13" t="s">
        <v>278</v>
      </c>
      <c r="K61" s="13" t="s">
        <v>298</v>
      </c>
      <c r="L61" s="13" t="s">
        <v>39</v>
      </c>
      <c r="M61" s="13" t="s">
        <v>280</v>
      </c>
      <c r="N61" s="13">
        <v>51</v>
      </c>
      <c r="O61" s="15">
        <v>0.837209302325581</v>
      </c>
      <c r="P61" s="13">
        <v>0</v>
      </c>
      <c r="Q61" s="13" t="s">
        <v>41</v>
      </c>
      <c r="R61" s="16">
        <v>83.5532994923858</v>
      </c>
      <c r="S61" s="16">
        <v>3.35532994923858</v>
      </c>
      <c r="T61" s="15">
        <f t="shared" si="0"/>
        <v>0.389473684210526</v>
      </c>
      <c r="U61" s="15">
        <f t="shared" si="1"/>
        <v>0.378947368421053</v>
      </c>
      <c r="V61" s="15">
        <f t="array" ref="V61:X61">VLOOKUP(B61,[1]会计综测!A:M,{5,8,12},FALSE)</f>
        <v>0.3776</v>
      </c>
      <c r="W61" s="15">
        <v>0.3474</v>
      </c>
      <c r="X61" s="15">
        <v>0.378947368421053</v>
      </c>
      <c r="Y61" s="16">
        <f>VLOOKUP(C61,[1]会计综测!B:N,13,FALSE)</f>
        <v>80.2930085136119</v>
      </c>
      <c r="Z61" s="15">
        <f t="shared" si="2"/>
        <v>0.347368421052632</v>
      </c>
      <c r="AA61" s="16"/>
      <c r="AB61" s="16">
        <f t="shared" si="3"/>
        <v>74.8719404452698</v>
      </c>
    </row>
    <row r="62" s="2" customFormat="1" ht="32" customHeight="1" spans="1:28">
      <c r="A62" s="13">
        <v>61</v>
      </c>
      <c r="B62" s="14">
        <v>2023016848</v>
      </c>
      <c r="C62" s="13" t="s">
        <v>401</v>
      </c>
      <c r="D62" s="13" t="s">
        <v>30</v>
      </c>
      <c r="E62" s="13" t="s">
        <v>402</v>
      </c>
      <c r="F62" s="13" t="s">
        <v>33</v>
      </c>
      <c r="G62" s="13" t="s">
        <v>34</v>
      </c>
      <c r="H62" s="13" t="s">
        <v>35</v>
      </c>
      <c r="I62" s="13" t="s">
        <v>277</v>
      </c>
      <c r="J62" s="13" t="s">
        <v>278</v>
      </c>
      <c r="K62" s="13" t="s">
        <v>298</v>
      </c>
      <c r="L62" s="13" t="s">
        <v>39</v>
      </c>
      <c r="M62" s="13" t="s">
        <v>280</v>
      </c>
      <c r="N62" s="13">
        <v>51</v>
      </c>
      <c r="O62" s="15">
        <v>0.813953488372093</v>
      </c>
      <c r="P62" s="13">
        <v>0</v>
      </c>
      <c r="Q62" s="13" t="s">
        <v>41</v>
      </c>
      <c r="R62" s="16">
        <v>83.5329949238579</v>
      </c>
      <c r="S62" s="16">
        <v>3.35329949238579</v>
      </c>
      <c r="T62" s="15">
        <f t="shared" si="0"/>
        <v>0.4</v>
      </c>
      <c r="U62" s="15">
        <f t="shared" si="1"/>
        <v>0.389473684210526</v>
      </c>
      <c r="V62" s="15">
        <f t="array" ref="V62:X62">VLOOKUP(B62,[1]会计综测!A:M,{5,8,12},FALSE)</f>
        <v>0.1837</v>
      </c>
      <c r="W62" s="15">
        <v>0.1158</v>
      </c>
      <c r="X62" s="15">
        <v>0.242105263157895</v>
      </c>
      <c r="Y62" s="16">
        <f>VLOOKUP(C62,[1]会计综测!B:N,13,FALSE)</f>
        <v>83.7471651027719</v>
      </c>
      <c r="Z62" s="15">
        <f t="shared" si="2"/>
        <v>0.178947368421053</v>
      </c>
      <c r="AA62" s="16"/>
      <c r="AB62" s="16">
        <f t="shared" si="3"/>
        <v>75.2011124493635</v>
      </c>
    </row>
    <row r="63" s="2" customFormat="1" ht="32" customHeight="1" spans="1:28">
      <c r="A63" s="13">
        <v>62</v>
      </c>
      <c r="B63" s="14">
        <v>2023016830</v>
      </c>
      <c r="C63" s="13" t="s">
        <v>403</v>
      </c>
      <c r="D63" s="13" t="s">
        <v>43</v>
      </c>
      <c r="E63" s="13" t="s">
        <v>404</v>
      </c>
      <c r="F63" s="13" t="s">
        <v>33</v>
      </c>
      <c r="G63" s="13" t="s">
        <v>34</v>
      </c>
      <c r="H63" s="13" t="s">
        <v>35</v>
      </c>
      <c r="I63" s="13" t="s">
        <v>277</v>
      </c>
      <c r="J63" s="13" t="s">
        <v>278</v>
      </c>
      <c r="K63" s="13" t="s">
        <v>285</v>
      </c>
      <c r="L63" s="13" t="s">
        <v>39</v>
      </c>
      <c r="M63" s="13" t="s">
        <v>280</v>
      </c>
      <c r="N63" s="13">
        <v>51</v>
      </c>
      <c r="O63" s="15">
        <v>0.651162790697674</v>
      </c>
      <c r="P63" s="13">
        <v>0</v>
      </c>
      <c r="Q63" s="13" t="s">
        <v>41</v>
      </c>
      <c r="R63" s="16">
        <v>80.2791878172589</v>
      </c>
      <c r="S63" s="16">
        <v>3.02791878172589</v>
      </c>
      <c r="T63" s="15">
        <f t="shared" si="0"/>
        <v>0.547368421052632</v>
      </c>
      <c r="U63" s="15">
        <f t="shared" si="1"/>
        <v>0.536842105263158</v>
      </c>
      <c r="V63" s="15">
        <f t="array" ref="V63:X63">VLOOKUP(B63,[1]会计综测!A:M,{5,8,12},FALSE)</f>
        <v>0.6327</v>
      </c>
      <c r="W63" s="15">
        <v>0.5474</v>
      </c>
      <c r="X63" s="15">
        <v>0.842105263157895</v>
      </c>
      <c r="Y63" s="16">
        <f>VLOOKUP(C63,[1]会计综测!B:N,13,FALSE)</f>
        <v>75.0005704713068</v>
      </c>
      <c r="Z63" s="15">
        <f t="shared" si="2"/>
        <v>0.736842105263158</v>
      </c>
      <c r="AA63" s="16"/>
      <c r="AB63" s="16">
        <f t="shared" si="3"/>
        <v>71.7234073009378</v>
      </c>
    </row>
    <row r="64" s="2" customFormat="1" ht="32" customHeight="1" spans="1:28">
      <c r="A64" s="13">
        <v>63</v>
      </c>
      <c r="B64" s="14">
        <v>2023016782</v>
      </c>
      <c r="C64" s="13" t="s">
        <v>405</v>
      </c>
      <c r="D64" s="13" t="s">
        <v>30</v>
      </c>
      <c r="E64" s="13" t="s">
        <v>406</v>
      </c>
      <c r="F64" s="13" t="s">
        <v>33</v>
      </c>
      <c r="G64" s="13" t="s">
        <v>34</v>
      </c>
      <c r="H64" s="13" t="s">
        <v>35</v>
      </c>
      <c r="I64" s="13" t="s">
        <v>277</v>
      </c>
      <c r="J64" s="13" t="s">
        <v>278</v>
      </c>
      <c r="K64" s="13" t="s">
        <v>279</v>
      </c>
      <c r="L64" s="13" t="s">
        <v>39</v>
      </c>
      <c r="M64" s="13" t="s">
        <v>280</v>
      </c>
      <c r="N64" s="13">
        <v>51</v>
      </c>
      <c r="O64" s="15">
        <v>0.488372093023256</v>
      </c>
      <c r="P64" s="13">
        <v>2</v>
      </c>
      <c r="Q64" s="13" t="s">
        <v>32</v>
      </c>
      <c r="R64" s="16">
        <v>75.8121827411168</v>
      </c>
      <c r="S64" s="16">
        <v>2.59543147208122</v>
      </c>
      <c r="T64" s="15">
        <f t="shared" si="0"/>
        <v>0.842105263157895</v>
      </c>
      <c r="U64" s="15">
        <f t="shared" si="1"/>
        <v>0.821052631578947</v>
      </c>
      <c r="V64" s="15">
        <f t="array" ref="V64:X64">VLOOKUP(B64,[1]会计综测!A:M,{5,8,12},FALSE)</f>
        <v>0.9286</v>
      </c>
      <c r="W64" s="15">
        <v>0.6211</v>
      </c>
      <c r="X64" s="15">
        <v>0.663157894736842</v>
      </c>
      <c r="Y64" s="16">
        <f>VLOOKUP(C64,[1]会计综测!B:N,13,FALSE)</f>
        <v>74.5558948965579</v>
      </c>
      <c r="Z64" s="15">
        <f t="shared" si="2"/>
        <v>0.778947368421053</v>
      </c>
      <c r="AA64" s="16"/>
      <c r="AB64" s="16">
        <f t="shared" si="3"/>
        <v>68.1053356825492</v>
      </c>
    </row>
    <row r="65" s="2" customFormat="1" ht="32" customHeight="1" spans="1:28">
      <c r="A65" s="13">
        <v>64</v>
      </c>
      <c r="B65" s="14">
        <v>2023016831</v>
      </c>
      <c r="C65" s="13" t="s">
        <v>407</v>
      </c>
      <c r="D65" s="13" t="s">
        <v>43</v>
      </c>
      <c r="E65" s="13" t="s">
        <v>408</v>
      </c>
      <c r="F65" s="13" t="s">
        <v>33</v>
      </c>
      <c r="G65" s="13" t="s">
        <v>34</v>
      </c>
      <c r="H65" s="13" t="s">
        <v>35</v>
      </c>
      <c r="I65" s="13" t="s">
        <v>277</v>
      </c>
      <c r="J65" s="13" t="s">
        <v>278</v>
      </c>
      <c r="K65" s="13" t="s">
        <v>285</v>
      </c>
      <c r="L65" s="13" t="s">
        <v>39</v>
      </c>
      <c r="M65" s="13" t="s">
        <v>280</v>
      </c>
      <c r="N65" s="13">
        <v>51</v>
      </c>
      <c r="O65" s="15">
        <v>0.372093023255814</v>
      </c>
      <c r="P65" s="13">
        <v>1</v>
      </c>
      <c r="Q65" s="13" t="s">
        <v>32</v>
      </c>
      <c r="R65" s="16">
        <v>72.1979695431472</v>
      </c>
      <c r="S65" s="16">
        <v>2.26852791878173</v>
      </c>
      <c r="T65" s="15">
        <f t="shared" si="0"/>
        <v>0.936842105263158</v>
      </c>
      <c r="U65" s="15">
        <f t="shared" si="1"/>
        <v>0.926315789473684</v>
      </c>
      <c r="V65" s="15">
        <f t="array" ref="V65:X65">VLOOKUP(B65,[1]会计综测!A:M,{5,8,12},FALSE)</f>
        <v>0.8367</v>
      </c>
      <c r="W65" s="15">
        <v>0.8947</v>
      </c>
      <c r="X65" s="15">
        <v>0.905263157894737</v>
      </c>
      <c r="Y65" s="16">
        <f>VLOOKUP(C65,[1]会计综测!B:N,13,FALSE)</f>
        <v>71.635776799027</v>
      </c>
      <c r="Z65" s="15">
        <f t="shared" si="2"/>
        <v>0.926315789473684</v>
      </c>
      <c r="AA65" s="16"/>
      <c r="AB65" s="16">
        <f t="shared" si="3"/>
        <v>64.9219533144205</v>
      </c>
    </row>
    <row r="66" s="2" customFormat="1" ht="32" customHeight="1" spans="1:28">
      <c r="A66" s="13">
        <v>65</v>
      </c>
      <c r="B66" s="14">
        <v>2023016815</v>
      </c>
      <c r="C66" s="13" t="s">
        <v>409</v>
      </c>
      <c r="D66" s="13" t="s">
        <v>30</v>
      </c>
      <c r="E66" s="13" t="s">
        <v>410</v>
      </c>
      <c r="F66" s="13" t="s">
        <v>33</v>
      </c>
      <c r="G66" s="13" t="s">
        <v>34</v>
      </c>
      <c r="H66" s="13" t="s">
        <v>35</v>
      </c>
      <c r="I66" s="13" t="s">
        <v>277</v>
      </c>
      <c r="J66" s="13" t="s">
        <v>278</v>
      </c>
      <c r="K66" s="13" t="s">
        <v>285</v>
      </c>
      <c r="L66" s="13" t="s">
        <v>39</v>
      </c>
      <c r="M66" s="13" t="s">
        <v>280</v>
      </c>
      <c r="N66" s="13">
        <v>51</v>
      </c>
      <c r="O66" s="15">
        <v>0.558139534883721</v>
      </c>
      <c r="P66" s="13">
        <v>0</v>
      </c>
      <c r="Q66" s="13" t="s">
        <v>41</v>
      </c>
      <c r="R66" s="16">
        <v>77.4010152284264</v>
      </c>
      <c r="S66" s="16">
        <v>2.74010152284264</v>
      </c>
      <c r="T66" s="15">
        <f t="shared" ref="T66:T96" si="4">RANK(S66,$S$2:$S$96,0)/95</f>
        <v>0.736842105263158</v>
      </c>
      <c r="U66" s="15">
        <f t="shared" ref="U66:U96" si="5">RANK(R66,$R$2:$R$96,0)/95</f>
        <v>0.726315789473684</v>
      </c>
      <c r="V66" s="15">
        <f t="array" ref="V66:X66">VLOOKUP(B66,[1]会计综测!A:M,{5,8,12},FALSE)</f>
        <v>0.449</v>
      </c>
      <c r="W66" s="15">
        <v>0.7368</v>
      </c>
      <c r="X66" s="15">
        <v>0.568421052631579</v>
      </c>
      <c r="Y66" s="16">
        <f>VLOOKUP(C66,[1]会计综测!B:N,13,FALSE)</f>
        <v>77.2476278604919</v>
      </c>
      <c r="Z66" s="15">
        <f t="shared" ref="Z66:Z96" si="6">RANK(Y66,$Y$2:$Y$96,0)/95</f>
        <v>0.536842105263158</v>
      </c>
      <c r="AA66" s="16"/>
      <c r="AB66" s="16">
        <f t="shared" ref="AB66:AB96" si="7">R66*0.8+Y66*0.1+AA66</f>
        <v>69.6455749687903</v>
      </c>
    </row>
    <row r="67" s="2" customFormat="1" ht="32" customHeight="1" spans="1:28">
      <c r="A67" s="13">
        <v>66</v>
      </c>
      <c r="B67" s="14">
        <v>2023016783</v>
      </c>
      <c r="C67" s="13" t="s">
        <v>411</v>
      </c>
      <c r="D67" s="13" t="s">
        <v>30</v>
      </c>
      <c r="E67" s="13" t="s">
        <v>412</v>
      </c>
      <c r="F67" s="13" t="s">
        <v>33</v>
      </c>
      <c r="G67" s="13" t="s">
        <v>34</v>
      </c>
      <c r="H67" s="13" t="s">
        <v>35</v>
      </c>
      <c r="I67" s="13" t="s">
        <v>277</v>
      </c>
      <c r="J67" s="13" t="s">
        <v>278</v>
      </c>
      <c r="K67" s="13" t="s">
        <v>279</v>
      </c>
      <c r="L67" s="13" t="s">
        <v>39</v>
      </c>
      <c r="M67" s="13" t="s">
        <v>280</v>
      </c>
      <c r="N67" s="13">
        <v>51</v>
      </c>
      <c r="O67" s="15">
        <v>0.767441860465116</v>
      </c>
      <c r="P67" s="13">
        <v>0</v>
      </c>
      <c r="Q67" s="13" t="s">
        <v>41</v>
      </c>
      <c r="R67" s="16">
        <v>80.9289340101523</v>
      </c>
      <c r="S67" s="16">
        <v>3.09289340101523</v>
      </c>
      <c r="T67" s="15">
        <f t="shared" si="4"/>
        <v>0.505263157894737</v>
      </c>
      <c r="U67" s="15">
        <f t="shared" si="5"/>
        <v>0.505263157894737</v>
      </c>
      <c r="V67" s="15">
        <f t="array" ref="V67:X67">VLOOKUP(B67,[1]会计综测!A:M,{5,8,12},FALSE)</f>
        <v>0.5918</v>
      </c>
      <c r="W67" s="15">
        <v>0.4947</v>
      </c>
      <c r="X67" s="15">
        <v>0.4</v>
      </c>
      <c r="Y67" s="16">
        <f>VLOOKUP(C67,[1]会计综测!B:N,13,FALSE)</f>
        <v>78.6831163020673</v>
      </c>
      <c r="Z67" s="15">
        <f t="shared" si="6"/>
        <v>0.452631578947368</v>
      </c>
      <c r="AA67" s="16"/>
      <c r="AB67" s="16">
        <f t="shared" si="7"/>
        <v>72.6114588383286</v>
      </c>
    </row>
    <row r="68" s="2" customFormat="1" ht="32" customHeight="1" spans="1:28">
      <c r="A68" s="13">
        <v>67</v>
      </c>
      <c r="B68" s="14">
        <v>2020015978</v>
      </c>
      <c r="C68" s="13" t="s">
        <v>413</v>
      </c>
      <c r="D68" s="13" t="s">
        <v>30</v>
      </c>
      <c r="E68" s="13" t="s">
        <v>414</v>
      </c>
      <c r="F68" s="13" t="s">
        <v>33</v>
      </c>
      <c r="G68" s="13" t="s">
        <v>34</v>
      </c>
      <c r="H68" s="13" t="s">
        <v>35</v>
      </c>
      <c r="I68" s="13" t="s">
        <v>277</v>
      </c>
      <c r="J68" s="13" t="s">
        <v>278</v>
      </c>
      <c r="K68" s="13" t="s">
        <v>298</v>
      </c>
      <c r="L68" s="13" t="s">
        <v>39</v>
      </c>
      <c r="M68" s="13" t="s">
        <v>280</v>
      </c>
      <c r="N68" s="13">
        <v>48</v>
      </c>
      <c r="O68" s="15">
        <v>0.871794871794872</v>
      </c>
      <c r="P68" s="13">
        <v>0</v>
      </c>
      <c r="Q68" s="13" t="s">
        <v>41</v>
      </c>
      <c r="R68" s="16">
        <v>86.7552083333333</v>
      </c>
      <c r="S68" s="16">
        <v>3.67552083333333</v>
      </c>
      <c r="T68" s="15">
        <f t="shared" si="4"/>
        <v>0.157894736842105</v>
      </c>
      <c r="U68" s="15">
        <f t="shared" si="5"/>
        <v>0.157894736842105</v>
      </c>
      <c r="V68" s="15">
        <f t="array" ref="V68:X68">VLOOKUP(B68,[1]会计综测!A:M,{5,8,12},FALSE)</f>
        <v>0.1719</v>
      </c>
      <c r="W68" s="15">
        <v>0.2947</v>
      </c>
      <c r="X68" s="15">
        <v>0.2</v>
      </c>
      <c r="Y68" s="16">
        <f>VLOOKUP(C68,[1]会计综测!B:N,13,FALSE)</f>
        <v>82.1475876608425</v>
      </c>
      <c r="Z68" s="15">
        <f t="shared" si="6"/>
        <v>0.242105263157895</v>
      </c>
      <c r="AA68" s="16"/>
      <c r="AB68" s="16">
        <f t="shared" si="7"/>
        <v>77.6189254327509</v>
      </c>
    </row>
    <row r="69" s="2" customFormat="1" ht="32" customHeight="1" spans="1:28">
      <c r="A69" s="13">
        <v>68</v>
      </c>
      <c r="B69" s="14">
        <v>2023016849</v>
      </c>
      <c r="C69" s="13" t="s">
        <v>415</v>
      </c>
      <c r="D69" s="13" t="s">
        <v>30</v>
      </c>
      <c r="E69" s="13" t="s">
        <v>416</v>
      </c>
      <c r="F69" s="13" t="s">
        <v>33</v>
      </c>
      <c r="G69" s="13" t="s">
        <v>34</v>
      </c>
      <c r="H69" s="13" t="s">
        <v>35</v>
      </c>
      <c r="I69" s="13" t="s">
        <v>277</v>
      </c>
      <c r="J69" s="13" t="s">
        <v>278</v>
      </c>
      <c r="K69" s="13" t="s">
        <v>298</v>
      </c>
      <c r="L69" s="13" t="s">
        <v>39</v>
      </c>
      <c r="M69" s="13" t="s">
        <v>280</v>
      </c>
      <c r="N69" s="13">
        <v>51</v>
      </c>
      <c r="O69" s="15">
        <v>0.976744186046512</v>
      </c>
      <c r="P69" s="13">
        <v>0</v>
      </c>
      <c r="Q69" s="13" t="s">
        <v>41</v>
      </c>
      <c r="R69" s="16">
        <v>90.4042553191489</v>
      </c>
      <c r="S69" s="16">
        <v>4.04042553191489</v>
      </c>
      <c r="T69" s="15">
        <f t="shared" si="4"/>
        <v>0.0526315789473684</v>
      </c>
      <c r="U69" s="15">
        <f t="shared" si="5"/>
        <v>0.0526315789473684</v>
      </c>
      <c r="V69" s="15">
        <f t="array" ref="V69:X69">VLOOKUP(B69,[1]会计综测!A:M,{5,8,12},FALSE)</f>
        <v>0.0714</v>
      </c>
      <c r="W69" s="15">
        <v>0.1368</v>
      </c>
      <c r="X69" s="15">
        <v>0.189473684210526</v>
      </c>
      <c r="Y69" s="16">
        <f>VLOOKUP(C69,[1]会计综测!B:N,13,FALSE)</f>
        <v>84.5406356773433</v>
      </c>
      <c r="Z69" s="15">
        <f t="shared" si="6"/>
        <v>0.126315789473684</v>
      </c>
      <c r="AA69" s="16"/>
      <c r="AB69" s="16">
        <f t="shared" si="7"/>
        <v>80.7774678230535</v>
      </c>
    </row>
    <row r="70" s="2" customFormat="1" ht="32" customHeight="1" spans="1:28">
      <c r="A70" s="13">
        <v>69</v>
      </c>
      <c r="B70" s="14">
        <v>2023016784</v>
      </c>
      <c r="C70" s="13" t="s">
        <v>417</v>
      </c>
      <c r="D70" s="13" t="s">
        <v>30</v>
      </c>
      <c r="E70" s="13" t="s">
        <v>418</v>
      </c>
      <c r="F70" s="13" t="s">
        <v>33</v>
      </c>
      <c r="G70" s="13" t="s">
        <v>34</v>
      </c>
      <c r="H70" s="13" t="s">
        <v>35</v>
      </c>
      <c r="I70" s="13" t="s">
        <v>277</v>
      </c>
      <c r="J70" s="13" t="s">
        <v>278</v>
      </c>
      <c r="K70" s="13" t="s">
        <v>279</v>
      </c>
      <c r="L70" s="13" t="s">
        <v>39</v>
      </c>
      <c r="M70" s="13" t="s">
        <v>280</v>
      </c>
      <c r="N70" s="13">
        <v>51</v>
      </c>
      <c r="O70" s="15">
        <v>0.790697674418605</v>
      </c>
      <c r="P70" s="13">
        <v>0</v>
      </c>
      <c r="Q70" s="13" t="s">
        <v>41</v>
      </c>
      <c r="R70" s="16">
        <v>82.3807106598985</v>
      </c>
      <c r="S70" s="16">
        <v>3.23807106598985</v>
      </c>
      <c r="T70" s="15">
        <f t="shared" si="4"/>
        <v>0.452631578947368</v>
      </c>
      <c r="U70" s="15">
        <f t="shared" si="5"/>
        <v>0.452631578947368</v>
      </c>
      <c r="V70" s="15">
        <f t="array" ref="V70:X70">VLOOKUP(B70,[1]会计综测!A:M,{5,8,12},FALSE)</f>
        <v>0.551</v>
      </c>
      <c r="W70" s="15">
        <v>0.4737</v>
      </c>
      <c r="X70" s="15">
        <v>0.452631578947368</v>
      </c>
      <c r="Y70" s="16">
        <f>VLOOKUP(C70,[1]会计综测!B:N,13,FALSE)</f>
        <v>78.5573071431331</v>
      </c>
      <c r="Z70" s="15">
        <f t="shared" si="6"/>
        <v>0.484210526315789</v>
      </c>
      <c r="AA70" s="16"/>
      <c r="AB70" s="16">
        <f t="shared" si="7"/>
        <v>73.7602992422321</v>
      </c>
    </row>
    <row r="71" s="2" customFormat="1" ht="32" customHeight="1" spans="1:28">
      <c r="A71" s="13">
        <v>70</v>
      </c>
      <c r="B71" s="14">
        <v>2023016832</v>
      </c>
      <c r="C71" s="13" t="s">
        <v>419</v>
      </c>
      <c r="D71" s="13" t="s">
        <v>43</v>
      </c>
      <c r="E71" s="13" t="s">
        <v>420</v>
      </c>
      <c r="F71" s="13" t="s">
        <v>33</v>
      </c>
      <c r="G71" s="13" t="s">
        <v>34</v>
      </c>
      <c r="H71" s="13" t="s">
        <v>35</v>
      </c>
      <c r="I71" s="13" t="s">
        <v>277</v>
      </c>
      <c r="J71" s="13" t="s">
        <v>278</v>
      </c>
      <c r="K71" s="13" t="s">
        <v>285</v>
      </c>
      <c r="L71" s="13" t="s">
        <v>39</v>
      </c>
      <c r="M71" s="13" t="s">
        <v>280</v>
      </c>
      <c r="N71" s="13">
        <v>51</v>
      </c>
      <c r="O71" s="15">
        <v>0.372093023255814</v>
      </c>
      <c r="P71" s="13">
        <v>5</v>
      </c>
      <c r="Q71" s="13" t="s">
        <v>32</v>
      </c>
      <c r="R71" s="16">
        <v>67.5482233502538</v>
      </c>
      <c r="S71" s="16">
        <v>2.10710659898477</v>
      </c>
      <c r="T71" s="15">
        <f t="shared" si="4"/>
        <v>0.957894736842105</v>
      </c>
      <c r="U71" s="15">
        <f t="shared" si="5"/>
        <v>0.989473684210526</v>
      </c>
      <c r="V71" s="15">
        <f t="array" ref="V71:X71">VLOOKUP(B71,[1]会计综测!A:M,{5,8,12},FALSE)</f>
        <v>0.9388</v>
      </c>
      <c r="W71" s="15">
        <v>0.9895</v>
      </c>
      <c r="X71" s="15">
        <v>0.894736842105263</v>
      </c>
      <c r="Y71" s="16">
        <f>VLOOKUP(C71,[1]会计综测!B:N,13,FALSE)</f>
        <v>68.130860523001</v>
      </c>
      <c r="Z71" s="15">
        <f t="shared" si="6"/>
        <v>0.957894736842105</v>
      </c>
      <c r="AA71" s="16"/>
      <c r="AB71" s="16">
        <f t="shared" si="7"/>
        <v>60.8516647325031</v>
      </c>
    </row>
    <row r="72" s="2" customFormat="1" ht="32" customHeight="1" spans="1:28">
      <c r="A72" s="13">
        <v>71</v>
      </c>
      <c r="B72" s="14">
        <v>2023016833</v>
      </c>
      <c r="C72" s="13" t="s">
        <v>421</v>
      </c>
      <c r="D72" s="13" t="s">
        <v>43</v>
      </c>
      <c r="E72" s="13" t="s">
        <v>422</v>
      </c>
      <c r="F72" s="13" t="s">
        <v>33</v>
      </c>
      <c r="G72" s="13" t="s">
        <v>34</v>
      </c>
      <c r="H72" s="13" t="s">
        <v>35</v>
      </c>
      <c r="I72" s="13" t="s">
        <v>277</v>
      </c>
      <c r="J72" s="13" t="s">
        <v>278</v>
      </c>
      <c r="K72" s="13" t="s">
        <v>285</v>
      </c>
      <c r="L72" s="13" t="s">
        <v>39</v>
      </c>
      <c r="M72" s="13" t="s">
        <v>280</v>
      </c>
      <c r="N72" s="13">
        <v>51</v>
      </c>
      <c r="O72" s="15">
        <v>0.790697674418605</v>
      </c>
      <c r="P72" s="13">
        <v>0</v>
      </c>
      <c r="Q72" s="13" t="s">
        <v>41</v>
      </c>
      <c r="R72" s="16">
        <v>83.8223350253807</v>
      </c>
      <c r="S72" s="16">
        <v>3.38223350253807</v>
      </c>
      <c r="T72" s="15">
        <f t="shared" si="4"/>
        <v>0.368421052631579</v>
      </c>
      <c r="U72" s="15">
        <f t="shared" si="5"/>
        <v>0.357894736842105</v>
      </c>
      <c r="V72" s="15">
        <f t="array" ref="V72:X72">VLOOKUP(B72,[1]会计综测!A:M,{5,8,12},FALSE)</f>
        <v>0.3673</v>
      </c>
      <c r="W72" s="15">
        <v>0.0947</v>
      </c>
      <c r="X72" s="15">
        <v>0.0526315789473684</v>
      </c>
      <c r="Y72" s="16">
        <f>VLOOKUP(C72,[1]会计综测!B:N,13,FALSE)</f>
        <v>87.4580740913242</v>
      </c>
      <c r="Z72" s="15">
        <f t="shared" si="6"/>
        <v>0.0947368421052632</v>
      </c>
      <c r="AA72" s="16"/>
      <c r="AB72" s="16">
        <f t="shared" si="7"/>
        <v>75.803675429437</v>
      </c>
    </row>
    <row r="73" s="2" customFormat="1" ht="32" customHeight="1" spans="1:28">
      <c r="A73" s="13">
        <v>72</v>
      </c>
      <c r="B73" s="14">
        <v>2023016798</v>
      </c>
      <c r="C73" s="13" t="s">
        <v>423</v>
      </c>
      <c r="D73" s="13" t="s">
        <v>43</v>
      </c>
      <c r="E73" s="13" t="s">
        <v>424</v>
      </c>
      <c r="F73" s="13" t="s">
        <v>33</v>
      </c>
      <c r="G73" s="13" t="s">
        <v>34</v>
      </c>
      <c r="H73" s="13" t="s">
        <v>35</v>
      </c>
      <c r="I73" s="13" t="s">
        <v>277</v>
      </c>
      <c r="J73" s="13" t="s">
        <v>278</v>
      </c>
      <c r="K73" s="13" t="s">
        <v>279</v>
      </c>
      <c r="L73" s="13" t="s">
        <v>39</v>
      </c>
      <c r="M73" s="13" t="s">
        <v>280</v>
      </c>
      <c r="N73" s="13">
        <v>51</v>
      </c>
      <c r="O73" s="15">
        <v>0.488372093023256</v>
      </c>
      <c r="P73" s="13">
        <v>1</v>
      </c>
      <c r="Q73" s="13" t="s">
        <v>32</v>
      </c>
      <c r="R73" s="16">
        <v>76.0862944162437</v>
      </c>
      <c r="S73" s="16">
        <v>2.61878172588832</v>
      </c>
      <c r="T73" s="15">
        <f t="shared" si="4"/>
        <v>0.821052631578947</v>
      </c>
      <c r="U73" s="15">
        <f t="shared" si="5"/>
        <v>0.810526315789474</v>
      </c>
      <c r="V73" s="15">
        <f t="array" ref="V73:X73">VLOOKUP(B73,[1]会计综测!A:M,{5,8,12},FALSE)</f>
        <v>0.8163</v>
      </c>
      <c r="W73" s="15">
        <v>0.2632</v>
      </c>
      <c r="X73" s="15">
        <v>0.810526315789474</v>
      </c>
      <c r="Y73" s="16">
        <f>VLOOKUP(C73,[1]会计综测!B:N,13,FALSE)</f>
        <v>76.0361456122958</v>
      </c>
      <c r="Z73" s="15">
        <f t="shared" si="6"/>
        <v>0.610526315789474</v>
      </c>
      <c r="AA73" s="16"/>
      <c r="AB73" s="16">
        <f t="shared" si="7"/>
        <v>68.4726500942245</v>
      </c>
    </row>
    <row r="74" s="2" customFormat="1" ht="32" customHeight="1" spans="1:28">
      <c r="A74" s="13">
        <v>73</v>
      </c>
      <c r="B74" s="14">
        <v>2023016799</v>
      </c>
      <c r="C74" s="13" t="s">
        <v>425</v>
      </c>
      <c r="D74" s="13" t="s">
        <v>43</v>
      </c>
      <c r="E74" s="13" t="s">
        <v>426</v>
      </c>
      <c r="F74" s="13" t="s">
        <v>33</v>
      </c>
      <c r="G74" s="13" t="s">
        <v>34</v>
      </c>
      <c r="H74" s="13" t="s">
        <v>35</v>
      </c>
      <c r="I74" s="13" t="s">
        <v>277</v>
      </c>
      <c r="J74" s="13" t="s">
        <v>278</v>
      </c>
      <c r="K74" s="13" t="s">
        <v>279</v>
      </c>
      <c r="L74" s="13" t="s">
        <v>39</v>
      </c>
      <c r="M74" s="13" t="s">
        <v>280</v>
      </c>
      <c r="N74" s="13">
        <v>50</v>
      </c>
      <c r="O74" s="15">
        <v>0.80952380952381</v>
      </c>
      <c r="P74" s="13">
        <v>0</v>
      </c>
      <c r="Q74" s="13" t="s">
        <v>41</v>
      </c>
      <c r="R74" s="16">
        <v>84.586387434555</v>
      </c>
      <c r="S74" s="16">
        <v>3.4586387434555</v>
      </c>
      <c r="T74" s="15">
        <f t="shared" si="4"/>
        <v>0.294736842105263</v>
      </c>
      <c r="U74" s="15">
        <f t="shared" si="5"/>
        <v>0.294736842105263</v>
      </c>
      <c r="V74" s="15">
        <f t="array" ref="V74:X74">VLOOKUP(B74,[1]会计综测!A:M,{5,8,12},FALSE)</f>
        <v>0.6531</v>
      </c>
      <c r="W74" s="15">
        <v>0.6737</v>
      </c>
      <c r="X74" s="15">
        <v>0.210526315789474</v>
      </c>
      <c r="Y74" s="16">
        <f>VLOOKUP(C74,[1]会计综测!B:N,13,FALSE)</f>
        <v>79.1130527563211</v>
      </c>
      <c r="Z74" s="15">
        <f t="shared" si="6"/>
        <v>0.431578947368421</v>
      </c>
      <c r="AA74" s="16"/>
      <c r="AB74" s="16">
        <f t="shared" si="7"/>
        <v>75.5804152232761</v>
      </c>
    </row>
    <row r="75" s="2" customFormat="1" ht="32" customHeight="1" spans="1:28">
      <c r="A75" s="13">
        <v>74</v>
      </c>
      <c r="B75" s="14">
        <v>2023016800</v>
      </c>
      <c r="C75" s="13" t="s">
        <v>427</v>
      </c>
      <c r="D75" s="13" t="s">
        <v>43</v>
      </c>
      <c r="E75" s="13" t="s">
        <v>428</v>
      </c>
      <c r="F75" s="13" t="s">
        <v>33</v>
      </c>
      <c r="G75" s="13" t="s">
        <v>34</v>
      </c>
      <c r="H75" s="13" t="s">
        <v>35</v>
      </c>
      <c r="I75" s="13" t="s">
        <v>277</v>
      </c>
      <c r="J75" s="13" t="s">
        <v>278</v>
      </c>
      <c r="K75" s="13" t="s">
        <v>279</v>
      </c>
      <c r="L75" s="13" t="s">
        <v>39</v>
      </c>
      <c r="M75" s="13" t="s">
        <v>280</v>
      </c>
      <c r="N75" s="13">
        <v>51</v>
      </c>
      <c r="O75" s="15">
        <v>0.534883720930233</v>
      </c>
      <c r="P75" s="13">
        <v>0</v>
      </c>
      <c r="Q75" s="13" t="s">
        <v>41</v>
      </c>
      <c r="R75" s="16">
        <v>78.4314720812183</v>
      </c>
      <c r="S75" s="16">
        <v>2.84314720812183</v>
      </c>
      <c r="T75" s="15">
        <f t="shared" si="4"/>
        <v>0.652631578947368</v>
      </c>
      <c r="U75" s="15">
        <f t="shared" si="5"/>
        <v>0.663157894736842</v>
      </c>
      <c r="V75" s="15">
        <f t="array" ref="V75:X75">VLOOKUP(B75,[1]会计综测!A:M,{5,8,12},FALSE)</f>
        <v>0.6939</v>
      </c>
      <c r="W75" s="15">
        <v>0.8421</v>
      </c>
      <c r="X75" s="15">
        <v>0.736842105263158</v>
      </c>
      <c r="Y75" s="16">
        <f>VLOOKUP(C75,[1]会计综测!B:N,13,FALSE)</f>
        <v>74.329742337286</v>
      </c>
      <c r="Z75" s="15">
        <f t="shared" si="6"/>
        <v>0.789473684210526</v>
      </c>
      <c r="AA75" s="16"/>
      <c r="AB75" s="16">
        <f t="shared" si="7"/>
        <v>70.1781518987032</v>
      </c>
    </row>
    <row r="76" s="2" customFormat="1" ht="32" customHeight="1" spans="1:28">
      <c r="A76" s="13">
        <v>75</v>
      </c>
      <c r="B76" s="14">
        <v>2023016860</v>
      </c>
      <c r="C76" s="13" t="s">
        <v>429</v>
      </c>
      <c r="D76" s="13" t="s">
        <v>43</v>
      </c>
      <c r="E76" s="13" t="s">
        <v>430</v>
      </c>
      <c r="F76" s="13" t="s">
        <v>33</v>
      </c>
      <c r="G76" s="13" t="s">
        <v>34</v>
      </c>
      <c r="H76" s="13" t="s">
        <v>35</v>
      </c>
      <c r="I76" s="13" t="s">
        <v>277</v>
      </c>
      <c r="J76" s="13" t="s">
        <v>278</v>
      </c>
      <c r="K76" s="13" t="s">
        <v>298</v>
      </c>
      <c r="L76" s="13" t="s">
        <v>39</v>
      </c>
      <c r="M76" s="13" t="s">
        <v>280</v>
      </c>
      <c r="N76" s="13">
        <v>51</v>
      </c>
      <c r="O76" s="15">
        <v>0.511627906976744</v>
      </c>
      <c r="P76" s="13">
        <v>1</v>
      </c>
      <c r="Q76" s="13" t="s">
        <v>32</v>
      </c>
      <c r="R76" s="16">
        <v>74.9593908629442</v>
      </c>
      <c r="S76" s="16">
        <v>2.57208121827411</v>
      </c>
      <c r="T76" s="15">
        <f t="shared" si="4"/>
        <v>0.852631578947368</v>
      </c>
      <c r="U76" s="15">
        <f t="shared" si="5"/>
        <v>0.852631578947368</v>
      </c>
      <c r="V76" s="15">
        <f t="array" ref="V76:X76">VLOOKUP(B76,[1]会计综测!A:M,{5,8,12},FALSE)</f>
        <v>0.7143</v>
      </c>
      <c r="W76" s="15">
        <v>0.8842</v>
      </c>
      <c r="X76" s="15">
        <v>0.936842105263158</v>
      </c>
      <c r="Y76" s="16">
        <f>VLOOKUP(C76,[1]会计综测!B:N,13,FALSE)</f>
        <v>72.0888178651218</v>
      </c>
      <c r="Z76" s="15">
        <f t="shared" si="6"/>
        <v>0.91578947368421</v>
      </c>
      <c r="AA76" s="16"/>
      <c r="AB76" s="16">
        <f t="shared" si="7"/>
        <v>67.1763944768675</v>
      </c>
    </row>
    <row r="77" s="2" customFormat="1" ht="32" customHeight="1" spans="1:28">
      <c r="A77" s="13">
        <v>76</v>
      </c>
      <c r="B77" s="14">
        <v>2023016852</v>
      </c>
      <c r="C77" s="13" t="s">
        <v>431</v>
      </c>
      <c r="D77" s="13" t="s">
        <v>30</v>
      </c>
      <c r="E77" s="13" t="s">
        <v>432</v>
      </c>
      <c r="F77" s="13" t="s">
        <v>33</v>
      </c>
      <c r="G77" s="13" t="s">
        <v>34</v>
      </c>
      <c r="H77" s="13" t="s">
        <v>35</v>
      </c>
      <c r="I77" s="13" t="s">
        <v>277</v>
      </c>
      <c r="J77" s="13" t="s">
        <v>278</v>
      </c>
      <c r="K77" s="13" t="s">
        <v>298</v>
      </c>
      <c r="L77" s="13" t="s">
        <v>39</v>
      </c>
      <c r="M77" s="13" t="s">
        <v>280</v>
      </c>
      <c r="N77" s="13">
        <v>51</v>
      </c>
      <c r="O77" s="15">
        <v>0.930232558139535</v>
      </c>
      <c r="P77" s="13">
        <v>0</v>
      </c>
      <c r="Q77" s="13" t="s">
        <v>41</v>
      </c>
      <c r="R77" s="16">
        <v>88.5837563451777</v>
      </c>
      <c r="S77" s="16">
        <v>3.85837563451777</v>
      </c>
      <c r="T77" s="15">
        <f t="shared" si="4"/>
        <v>0.115789473684211</v>
      </c>
      <c r="U77" s="15">
        <f t="shared" si="5"/>
        <v>0.115789473684211</v>
      </c>
      <c r="V77" s="15">
        <f t="array" ref="V77:X77">VLOOKUP(B77,[1]会计综测!A:M,{5,8,12},FALSE)</f>
        <v>0.0816</v>
      </c>
      <c r="W77" s="15">
        <v>0.0105</v>
      </c>
      <c r="X77" s="15">
        <v>0.0105263157894737</v>
      </c>
      <c r="Y77" s="16">
        <f>VLOOKUP(C77,[1]会计综测!B:N,13,FALSE)</f>
        <v>100.00001260676</v>
      </c>
      <c r="Z77" s="15">
        <f t="shared" si="6"/>
        <v>0.0105263157894737</v>
      </c>
      <c r="AA77" s="16" t="str">
        <f>VLOOKUP(C77,[1]学术专长!C:D,2,FALSE)</f>
        <v>5</v>
      </c>
      <c r="AB77" s="16">
        <f t="shared" si="7"/>
        <v>85.8670063368182</v>
      </c>
    </row>
    <row r="78" s="2" customFormat="1" ht="32" customHeight="1" spans="1:28">
      <c r="A78" s="13">
        <v>77</v>
      </c>
      <c r="B78" s="14">
        <v>2023016816</v>
      </c>
      <c r="C78" s="13" t="s">
        <v>433</v>
      </c>
      <c r="D78" s="13" t="s">
        <v>30</v>
      </c>
      <c r="E78" s="13" t="s">
        <v>434</v>
      </c>
      <c r="F78" s="13" t="s">
        <v>33</v>
      </c>
      <c r="G78" s="13" t="s">
        <v>34</v>
      </c>
      <c r="H78" s="13" t="s">
        <v>35</v>
      </c>
      <c r="I78" s="13" t="s">
        <v>277</v>
      </c>
      <c r="J78" s="13" t="s">
        <v>278</v>
      </c>
      <c r="K78" s="13" t="s">
        <v>285</v>
      </c>
      <c r="L78" s="13" t="s">
        <v>39</v>
      </c>
      <c r="M78" s="13" t="s">
        <v>280</v>
      </c>
      <c r="N78" s="13">
        <v>51</v>
      </c>
      <c r="O78" s="15">
        <v>0.651162790697674</v>
      </c>
      <c r="P78" s="13">
        <v>1</v>
      </c>
      <c r="Q78" s="13" t="s">
        <v>32</v>
      </c>
      <c r="R78" s="16">
        <v>78.761421319797</v>
      </c>
      <c r="S78" s="16">
        <v>2.84060913705584</v>
      </c>
      <c r="T78" s="15">
        <f t="shared" si="4"/>
        <v>0.663157894736842</v>
      </c>
      <c r="U78" s="15">
        <f t="shared" si="5"/>
        <v>0.631578947368421</v>
      </c>
      <c r="V78" s="15">
        <f t="array" ref="V78:X78">VLOOKUP(B78,[1]会计综测!A:M,{5,8,12},FALSE)</f>
        <v>0.6633</v>
      </c>
      <c r="W78" s="15">
        <v>0.6421</v>
      </c>
      <c r="X78" s="15">
        <v>0.589473684210526</v>
      </c>
      <c r="Y78" s="16">
        <f>VLOOKUP(C78,[1]会计综测!B:N,13,FALSE)</f>
        <v>76.6629408532232</v>
      </c>
      <c r="Z78" s="15">
        <f t="shared" si="6"/>
        <v>0.6</v>
      </c>
      <c r="AA78" s="16"/>
      <c r="AB78" s="16">
        <f t="shared" si="7"/>
        <v>70.6754311411599</v>
      </c>
    </row>
    <row r="79" s="2" customFormat="1" ht="32" customHeight="1" spans="1:28">
      <c r="A79" s="13">
        <v>78</v>
      </c>
      <c r="B79" s="14">
        <v>2023016801</v>
      </c>
      <c r="C79" s="13" t="s">
        <v>435</v>
      </c>
      <c r="D79" s="13" t="s">
        <v>43</v>
      </c>
      <c r="E79" s="13" t="s">
        <v>436</v>
      </c>
      <c r="F79" s="13" t="s">
        <v>33</v>
      </c>
      <c r="G79" s="13" t="s">
        <v>34</v>
      </c>
      <c r="H79" s="13" t="s">
        <v>35</v>
      </c>
      <c r="I79" s="13" t="s">
        <v>277</v>
      </c>
      <c r="J79" s="13" t="s">
        <v>278</v>
      </c>
      <c r="K79" s="13" t="s">
        <v>279</v>
      </c>
      <c r="L79" s="13" t="s">
        <v>39</v>
      </c>
      <c r="M79" s="13" t="s">
        <v>280</v>
      </c>
      <c r="N79" s="13">
        <v>51</v>
      </c>
      <c r="O79" s="15">
        <v>0.465116279069767</v>
      </c>
      <c r="P79" s="13">
        <v>0</v>
      </c>
      <c r="Q79" s="13" t="s">
        <v>41</v>
      </c>
      <c r="R79" s="16">
        <v>76.5329949238579</v>
      </c>
      <c r="S79" s="16">
        <v>2.65329949238579</v>
      </c>
      <c r="T79" s="15">
        <f t="shared" si="4"/>
        <v>0.789473684210526</v>
      </c>
      <c r="U79" s="15">
        <f t="shared" si="5"/>
        <v>0.778947368421053</v>
      </c>
      <c r="V79" s="15">
        <f t="array" ref="V79:X79">VLOOKUP(B79,[1]会计综测!A:M,{5,8,12},FALSE)</f>
        <v>0.8265</v>
      </c>
      <c r="W79" s="15">
        <v>0.7263</v>
      </c>
      <c r="X79" s="15">
        <v>0.631578947368421</v>
      </c>
      <c r="Y79" s="16">
        <f>VLOOKUP(C79,[1]会计综测!B:N,13,FALSE)</f>
        <v>75.0532244072053</v>
      </c>
      <c r="Z79" s="15">
        <f t="shared" si="6"/>
        <v>0.726315789473684</v>
      </c>
      <c r="AA79" s="16"/>
      <c r="AB79" s="16">
        <f t="shared" si="7"/>
        <v>68.7317183798068</v>
      </c>
    </row>
    <row r="80" s="2" customFormat="1" ht="32" customHeight="1" spans="1:28">
      <c r="A80" s="13">
        <v>79</v>
      </c>
      <c r="B80" s="14">
        <v>2023016861</v>
      </c>
      <c r="C80" s="13" t="s">
        <v>437</v>
      </c>
      <c r="D80" s="13" t="s">
        <v>43</v>
      </c>
      <c r="E80" s="13" t="s">
        <v>438</v>
      </c>
      <c r="F80" s="13" t="s">
        <v>33</v>
      </c>
      <c r="G80" s="13" t="s">
        <v>34</v>
      </c>
      <c r="H80" s="13" t="s">
        <v>35</v>
      </c>
      <c r="I80" s="13" t="s">
        <v>277</v>
      </c>
      <c r="J80" s="13" t="s">
        <v>278</v>
      </c>
      <c r="K80" s="13" t="s">
        <v>298</v>
      </c>
      <c r="L80" s="13" t="s">
        <v>39</v>
      </c>
      <c r="M80" s="13" t="s">
        <v>280</v>
      </c>
      <c r="N80" s="13">
        <v>51</v>
      </c>
      <c r="O80" s="15">
        <v>0.813953488372093</v>
      </c>
      <c r="P80" s="13">
        <v>0</v>
      </c>
      <c r="Q80" s="13" t="s">
        <v>41</v>
      </c>
      <c r="R80" s="16">
        <v>83.1959798994975</v>
      </c>
      <c r="S80" s="16">
        <v>3.31959798994975</v>
      </c>
      <c r="T80" s="15">
        <f t="shared" si="4"/>
        <v>0.421052631578947</v>
      </c>
      <c r="U80" s="15">
        <f t="shared" si="5"/>
        <v>0.410526315789474</v>
      </c>
      <c r="V80" s="15">
        <f t="array" ref="V80:X80">VLOOKUP(B80,[1]会计综测!A:M,{5,8,12},FALSE)</f>
        <v>0.3163</v>
      </c>
      <c r="W80" s="15">
        <v>0.5368</v>
      </c>
      <c r="X80" s="15">
        <v>0.463157894736842</v>
      </c>
      <c r="Y80" s="16">
        <f>VLOOKUP(C80,[1]会计综测!B:N,13,FALSE)</f>
        <v>79.4521795755793</v>
      </c>
      <c r="Z80" s="15">
        <f t="shared" si="6"/>
        <v>0.4</v>
      </c>
      <c r="AA80" s="16"/>
      <c r="AB80" s="16">
        <f t="shared" si="7"/>
        <v>74.5020018771559</v>
      </c>
    </row>
    <row r="81" s="2" customFormat="1" ht="32" customHeight="1" spans="1:28">
      <c r="A81" s="13">
        <v>80</v>
      </c>
      <c r="B81" s="14">
        <v>2023016862</v>
      </c>
      <c r="C81" s="13" t="s">
        <v>439</v>
      </c>
      <c r="D81" s="13" t="s">
        <v>43</v>
      </c>
      <c r="E81" s="13" t="s">
        <v>440</v>
      </c>
      <c r="F81" s="13" t="s">
        <v>33</v>
      </c>
      <c r="G81" s="13" t="s">
        <v>34</v>
      </c>
      <c r="H81" s="13" t="s">
        <v>35</v>
      </c>
      <c r="I81" s="13" t="s">
        <v>277</v>
      </c>
      <c r="J81" s="13" t="s">
        <v>278</v>
      </c>
      <c r="K81" s="13" t="s">
        <v>298</v>
      </c>
      <c r="L81" s="13" t="s">
        <v>39</v>
      </c>
      <c r="M81" s="13" t="s">
        <v>280</v>
      </c>
      <c r="N81" s="13">
        <v>51</v>
      </c>
      <c r="O81" s="15">
        <v>0.627906976744186</v>
      </c>
      <c r="P81" s="13">
        <v>0</v>
      </c>
      <c r="Q81" s="13" t="s">
        <v>41</v>
      </c>
      <c r="R81" s="16">
        <v>80.5380710659899</v>
      </c>
      <c r="S81" s="16">
        <v>3.05380710659899</v>
      </c>
      <c r="T81" s="15">
        <f t="shared" si="4"/>
        <v>0.526315789473684</v>
      </c>
      <c r="U81" s="15">
        <f t="shared" si="5"/>
        <v>0.515789473684211</v>
      </c>
      <c r="V81" s="15">
        <f t="array" ref="V81:X81">VLOOKUP(B81,[1]会计综测!A:M,{5,8,12},FALSE)</f>
        <v>0.5</v>
      </c>
      <c r="W81" s="15">
        <v>0.6316</v>
      </c>
      <c r="X81" s="15">
        <v>0.652631578947368</v>
      </c>
      <c r="Y81" s="16">
        <f>VLOOKUP(C81,[1]会计综测!B:N,13,FALSE)</f>
        <v>76.8142401123053</v>
      </c>
      <c r="Z81" s="15">
        <f t="shared" si="6"/>
        <v>0.589473684210526</v>
      </c>
      <c r="AA81" s="16"/>
      <c r="AB81" s="16">
        <f t="shared" si="7"/>
        <v>72.1118808640225</v>
      </c>
    </row>
    <row r="82" s="2" customFormat="1" ht="32" customHeight="1" spans="1:28">
      <c r="A82" s="13">
        <v>81</v>
      </c>
      <c r="B82" s="14">
        <v>2023016834</v>
      </c>
      <c r="C82" s="13" t="s">
        <v>441</v>
      </c>
      <c r="D82" s="13" t="s">
        <v>43</v>
      </c>
      <c r="E82" s="13" t="s">
        <v>442</v>
      </c>
      <c r="F82" s="13" t="s">
        <v>33</v>
      </c>
      <c r="G82" s="13" t="s">
        <v>34</v>
      </c>
      <c r="H82" s="13" t="s">
        <v>35</v>
      </c>
      <c r="I82" s="13" t="s">
        <v>277</v>
      </c>
      <c r="J82" s="13" t="s">
        <v>278</v>
      </c>
      <c r="K82" s="13" t="s">
        <v>285</v>
      </c>
      <c r="L82" s="13" t="s">
        <v>39</v>
      </c>
      <c r="M82" s="13" t="s">
        <v>280</v>
      </c>
      <c r="N82" s="13">
        <v>51</v>
      </c>
      <c r="O82" s="15">
        <v>0.255813953488372</v>
      </c>
      <c r="P82" s="13">
        <v>8</v>
      </c>
      <c r="Q82" s="13" t="s">
        <v>32</v>
      </c>
      <c r="R82" s="16">
        <v>59.7715736040609</v>
      </c>
      <c r="S82" s="16">
        <v>1.58629441624365</v>
      </c>
      <c r="T82" s="15">
        <f t="shared" si="4"/>
        <v>1</v>
      </c>
      <c r="U82" s="15">
        <f t="shared" si="5"/>
        <v>1</v>
      </c>
      <c r="V82" s="15">
        <f t="array" ref="V82:X82">VLOOKUP(B82,[1]会计综测!A:M,{5,8,12},FALSE)</f>
        <v>0.9082</v>
      </c>
      <c r="W82" s="15">
        <v>1</v>
      </c>
      <c r="X82" s="15">
        <v>0.978947368421053</v>
      </c>
      <c r="Y82" s="16">
        <f>VLOOKUP(C82,[1]会计综测!B:N,13,FALSE)</f>
        <v>64.2865619788876</v>
      </c>
      <c r="Z82" s="15">
        <f t="shared" si="6"/>
        <v>1</v>
      </c>
      <c r="AA82" s="16"/>
      <c r="AB82" s="16">
        <f t="shared" si="7"/>
        <v>54.2459150811375</v>
      </c>
    </row>
    <row r="83" s="2" customFormat="1" ht="32" customHeight="1" spans="1:28">
      <c r="A83" s="13">
        <v>82</v>
      </c>
      <c r="B83" s="14">
        <v>2023016853</v>
      </c>
      <c r="C83" s="13" t="s">
        <v>443</v>
      </c>
      <c r="D83" s="13" t="s">
        <v>30</v>
      </c>
      <c r="E83" s="13" t="s">
        <v>444</v>
      </c>
      <c r="F83" s="13" t="s">
        <v>33</v>
      </c>
      <c r="G83" s="13" t="s">
        <v>34</v>
      </c>
      <c r="H83" s="13" t="s">
        <v>35</v>
      </c>
      <c r="I83" s="13" t="s">
        <v>277</v>
      </c>
      <c r="J83" s="13" t="s">
        <v>278</v>
      </c>
      <c r="K83" s="13" t="s">
        <v>298</v>
      </c>
      <c r="L83" s="13" t="s">
        <v>39</v>
      </c>
      <c r="M83" s="13" t="s">
        <v>280</v>
      </c>
      <c r="N83" s="13">
        <v>51</v>
      </c>
      <c r="O83" s="15">
        <v>0.906976744186046</v>
      </c>
      <c r="P83" s="13">
        <v>0</v>
      </c>
      <c r="Q83" s="13" t="s">
        <v>41</v>
      </c>
      <c r="R83" s="16">
        <v>88.6633165829146</v>
      </c>
      <c r="S83" s="16">
        <v>3.86633165829146</v>
      </c>
      <c r="T83" s="15">
        <f t="shared" si="4"/>
        <v>0.105263157894737</v>
      </c>
      <c r="U83" s="15">
        <f t="shared" si="5"/>
        <v>0.105263157894737</v>
      </c>
      <c r="V83" s="15">
        <f t="array" ref="V83:X83">VLOOKUP(B83,[1]会计综测!A:M,{5,8,12},FALSE)</f>
        <v>0.1633</v>
      </c>
      <c r="W83" s="15">
        <v>0.2</v>
      </c>
      <c r="X83" s="15">
        <v>0.178947368421053</v>
      </c>
      <c r="Y83" s="16">
        <f>VLOOKUP(C83,[1]会计综测!B:N,13,FALSE)</f>
        <v>83.9938824598677</v>
      </c>
      <c r="Z83" s="15">
        <f t="shared" si="6"/>
        <v>0.168421052631579</v>
      </c>
      <c r="AA83" s="16"/>
      <c r="AB83" s="16">
        <f t="shared" si="7"/>
        <v>79.3300415123185</v>
      </c>
    </row>
    <row r="84" s="2" customFormat="1" ht="32" customHeight="1" spans="1:28">
      <c r="A84" s="13">
        <v>83</v>
      </c>
      <c r="B84" s="14">
        <v>2023016835</v>
      </c>
      <c r="C84" s="13" t="s">
        <v>445</v>
      </c>
      <c r="D84" s="13" t="s">
        <v>43</v>
      </c>
      <c r="E84" s="13" t="s">
        <v>446</v>
      </c>
      <c r="F84" s="13" t="s">
        <v>33</v>
      </c>
      <c r="G84" s="13" t="s">
        <v>34</v>
      </c>
      <c r="H84" s="13" t="s">
        <v>35</v>
      </c>
      <c r="I84" s="13" t="s">
        <v>277</v>
      </c>
      <c r="J84" s="13" t="s">
        <v>278</v>
      </c>
      <c r="K84" s="13" t="s">
        <v>285</v>
      </c>
      <c r="L84" s="13" t="s">
        <v>39</v>
      </c>
      <c r="M84" s="13" t="s">
        <v>280</v>
      </c>
      <c r="N84" s="13">
        <v>48</v>
      </c>
      <c r="O84" s="15">
        <v>1</v>
      </c>
      <c r="P84" s="13">
        <v>0</v>
      </c>
      <c r="Q84" s="13" t="s">
        <v>41</v>
      </c>
      <c r="R84" s="16">
        <v>91.9728260869565</v>
      </c>
      <c r="S84" s="16">
        <v>4.19728260869565</v>
      </c>
      <c r="T84" s="15">
        <f t="shared" si="4"/>
        <v>0.0105263157894737</v>
      </c>
      <c r="U84" s="15">
        <f t="shared" si="5"/>
        <v>0.0105263157894737</v>
      </c>
      <c r="V84" s="15">
        <f t="array" ref="V84:X84">VLOOKUP(B84,[1]会计综测!A:M,{5,8,12},FALSE)</f>
        <v>0.0306</v>
      </c>
      <c r="W84" s="15">
        <v>0.0316</v>
      </c>
      <c r="X84" s="15">
        <v>0.0210526315789474</v>
      </c>
      <c r="Y84" s="16">
        <f>VLOOKUP(C84,[1]会计综测!B:N,13,FALSE)</f>
        <v>97.08407966942</v>
      </c>
      <c r="Z84" s="15">
        <f t="shared" si="6"/>
        <v>0.0210526315789474</v>
      </c>
      <c r="AA84" s="16" t="str">
        <f>VLOOKUP(C84,[1]学术专长!C:D,2,FALSE)</f>
        <v>5.275</v>
      </c>
      <c r="AB84" s="16">
        <f t="shared" si="7"/>
        <v>88.5616688365072</v>
      </c>
    </row>
    <row r="85" s="2" customFormat="1" ht="32" customHeight="1" spans="1:28">
      <c r="A85" s="13">
        <v>84</v>
      </c>
      <c r="B85" s="14">
        <v>2023016802</v>
      </c>
      <c r="C85" s="13" t="s">
        <v>447</v>
      </c>
      <c r="D85" s="13" t="s">
        <v>43</v>
      </c>
      <c r="E85" s="13" t="s">
        <v>448</v>
      </c>
      <c r="F85" s="13" t="s">
        <v>33</v>
      </c>
      <c r="G85" s="13" t="s">
        <v>34</v>
      </c>
      <c r="H85" s="13" t="s">
        <v>35</v>
      </c>
      <c r="I85" s="13" t="s">
        <v>277</v>
      </c>
      <c r="J85" s="13" t="s">
        <v>278</v>
      </c>
      <c r="K85" s="13" t="s">
        <v>279</v>
      </c>
      <c r="L85" s="13" t="s">
        <v>39</v>
      </c>
      <c r="M85" s="13" t="s">
        <v>280</v>
      </c>
      <c r="N85" s="13">
        <v>51</v>
      </c>
      <c r="O85" s="15">
        <v>0.511627906976744</v>
      </c>
      <c r="P85" s="13">
        <v>0</v>
      </c>
      <c r="Q85" s="13" t="s">
        <v>41</v>
      </c>
      <c r="R85" s="16">
        <v>76.497461928934</v>
      </c>
      <c r="S85" s="16">
        <v>2.6497461928934</v>
      </c>
      <c r="T85" s="15">
        <f t="shared" si="4"/>
        <v>0.8</v>
      </c>
      <c r="U85" s="15">
        <f t="shared" si="5"/>
        <v>0.789473684210526</v>
      </c>
      <c r="V85" s="15">
        <f t="array" ref="V85:X85">VLOOKUP(B85,[1]会计综测!A:M,{5,8,12},FALSE)</f>
        <v>0.898</v>
      </c>
      <c r="W85" s="15">
        <v>0.7263</v>
      </c>
      <c r="X85" s="15">
        <v>0.610526315789474</v>
      </c>
      <c r="Y85" s="16">
        <f>VLOOKUP(C85,[1]会计综测!B:N,13,FALSE)</f>
        <v>74.6241897599007</v>
      </c>
      <c r="Z85" s="15">
        <f t="shared" si="6"/>
        <v>0.768421052631579</v>
      </c>
      <c r="AA85" s="16"/>
      <c r="AB85" s="16">
        <f t="shared" si="7"/>
        <v>68.6603885191373</v>
      </c>
    </row>
    <row r="86" s="2" customFormat="1" ht="32" customHeight="1" spans="1:28">
      <c r="A86" s="13">
        <v>85</v>
      </c>
      <c r="B86" s="14">
        <v>2023016863</v>
      </c>
      <c r="C86" s="13" t="s">
        <v>449</v>
      </c>
      <c r="D86" s="13" t="s">
        <v>43</v>
      </c>
      <c r="E86" s="13" t="s">
        <v>450</v>
      </c>
      <c r="F86" s="13" t="s">
        <v>33</v>
      </c>
      <c r="G86" s="13" t="s">
        <v>34</v>
      </c>
      <c r="H86" s="13" t="s">
        <v>35</v>
      </c>
      <c r="I86" s="13" t="s">
        <v>277</v>
      </c>
      <c r="J86" s="13" t="s">
        <v>278</v>
      </c>
      <c r="K86" s="13" t="s">
        <v>298</v>
      </c>
      <c r="L86" s="13" t="s">
        <v>39</v>
      </c>
      <c r="M86" s="13" t="s">
        <v>280</v>
      </c>
      <c r="N86" s="13">
        <v>51</v>
      </c>
      <c r="O86" s="15">
        <v>0.581395348837209</v>
      </c>
      <c r="P86" s="13">
        <v>0</v>
      </c>
      <c r="Q86" s="13" t="s">
        <v>41</v>
      </c>
      <c r="R86" s="16">
        <v>79.3045685279188</v>
      </c>
      <c r="S86" s="16">
        <v>2.93045685279188</v>
      </c>
      <c r="T86" s="15">
        <f t="shared" si="4"/>
        <v>0.610526315789474</v>
      </c>
      <c r="U86" s="15">
        <f t="shared" si="5"/>
        <v>0.610526315789474</v>
      </c>
      <c r="V86" s="15">
        <f t="array" ref="V86:X86">VLOOKUP(B86,[1]会计综测!A:M,{5,8,12},FALSE)</f>
        <v>0.6224</v>
      </c>
      <c r="W86" s="15">
        <v>0.7579</v>
      </c>
      <c r="X86" s="15">
        <v>0.642105263157895</v>
      </c>
      <c r="Y86" s="16">
        <f>VLOOKUP(C86,[1]会计综测!B:N,13,FALSE)</f>
        <v>75.7660136031592</v>
      </c>
      <c r="Z86" s="15">
        <f t="shared" si="6"/>
        <v>0.652631578947368</v>
      </c>
      <c r="AA86" s="16"/>
      <c r="AB86" s="16">
        <f t="shared" si="7"/>
        <v>71.020256182651</v>
      </c>
    </row>
    <row r="87" s="2" customFormat="1" ht="32" customHeight="1" spans="1:28">
      <c r="A87" s="13">
        <v>86</v>
      </c>
      <c r="B87" s="14">
        <v>2023016785</v>
      </c>
      <c r="C87" s="13" t="s">
        <v>451</v>
      </c>
      <c r="D87" s="13" t="s">
        <v>30</v>
      </c>
      <c r="E87" s="13" t="s">
        <v>452</v>
      </c>
      <c r="F87" s="13" t="s">
        <v>33</v>
      </c>
      <c r="G87" s="13" t="s">
        <v>34</v>
      </c>
      <c r="H87" s="13" t="s">
        <v>35</v>
      </c>
      <c r="I87" s="13" t="s">
        <v>277</v>
      </c>
      <c r="J87" s="13" t="s">
        <v>278</v>
      </c>
      <c r="K87" s="13" t="s">
        <v>279</v>
      </c>
      <c r="L87" s="13" t="s">
        <v>39</v>
      </c>
      <c r="M87" s="13" t="s">
        <v>280</v>
      </c>
      <c r="N87" s="13">
        <v>51</v>
      </c>
      <c r="O87" s="15">
        <v>0.581395348837209</v>
      </c>
      <c r="P87" s="13">
        <v>2</v>
      </c>
      <c r="Q87" s="13" t="s">
        <v>32</v>
      </c>
      <c r="R87" s="16">
        <v>78.1116751269036</v>
      </c>
      <c r="S87" s="16">
        <v>2.83147208121827</v>
      </c>
      <c r="T87" s="15">
        <f t="shared" si="4"/>
        <v>0.673684210526316</v>
      </c>
      <c r="U87" s="15">
        <f t="shared" si="5"/>
        <v>0.673684210526316</v>
      </c>
      <c r="V87" s="15">
        <f t="array" ref="V87:X87">VLOOKUP(B87,[1]会计综测!A:M,{5,8,12},FALSE)</f>
        <v>0.8469</v>
      </c>
      <c r="W87" s="15">
        <v>0.6842</v>
      </c>
      <c r="X87" s="15">
        <v>0.494736842105263</v>
      </c>
      <c r="Y87" s="16">
        <f>VLOOKUP(C87,[1]会计综测!B:N,13,FALSE)</f>
        <v>75.9990926910733</v>
      </c>
      <c r="Z87" s="15">
        <f t="shared" si="6"/>
        <v>0.621052631578947</v>
      </c>
      <c r="AA87" s="16"/>
      <c r="AB87" s="16">
        <f t="shared" si="7"/>
        <v>70.0892493706302</v>
      </c>
    </row>
    <row r="88" s="2" customFormat="1" ht="32" customHeight="1" spans="1:28">
      <c r="A88" s="13">
        <v>87</v>
      </c>
      <c r="B88" s="14">
        <v>2023016786</v>
      </c>
      <c r="C88" s="13" t="s">
        <v>453</v>
      </c>
      <c r="D88" s="13" t="s">
        <v>30</v>
      </c>
      <c r="E88" s="13" t="s">
        <v>454</v>
      </c>
      <c r="F88" s="13" t="s">
        <v>33</v>
      </c>
      <c r="G88" s="13" t="s">
        <v>34</v>
      </c>
      <c r="H88" s="13" t="s">
        <v>35</v>
      </c>
      <c r="I88" s="13" t="s">
        <v>277</v>
      </c>
      <c r="J88" s="13" t="s">
        <v>278</v>
      </c>
      <c r="K88" s="13" t="s">
        <v>279</v>
      </c>
      <c r="L88" s="13" t="s">
        <v>39</v>
      </c>
      <c r="M88" s="13" t="s">
        <v>280</v>
      </c>
      <c r="N88" s="13">
        <v>51</v>
      </c>
      <c r="O88" s="15">
        <v>0.883720930232558</v>
      </c>
      <c r="P88" s="13">
        <v>0</v>
      </c>
      <c r="Q88" s="13" t="s">
        <v>41</v>
      </c>
      <c r="R88" s="16">
        <v>86.1116751269036</v>
      </c>
      <c r="S88" s="16">
        <v>3.61116751269036</v>
      </c>
      <c r="T88" s="15">
        <f t="shared" si="4"/>
        <v>0.2</v>
      </c>
      <c r="U88" s="15">
        <f t="shared" si="5"/>
        <v>0.2</v>
      </c>
      <c r="V88" s="15">
        <f t="array" ref="V88:X88">VLOOKUP(B88,[1]会计综测!A:M,{5,8,12},FALSE)</f>
        <v>0.2041</v>
      </c>
      <c r="W88" s="15">
        <v>0.1895</v>
      </c>
      <c r="X88" s="15">
        <v>0.147368421052632</v>
      </c>
      <c r="Y88" s="16">
        <f>VLOOKUP(C88,[1]会计综测!B:N,13,FALSE)</f>
        <v>84.1916499091477</v>
      </c>
      <c r="Z88" s="15">
        <f t="shared" si="6"/>
        <v>0.147368421052632</v>
      </c>
      <c r="AA88" s="16" t="str">
        <f>VLOOKUP(C88,[1]学术专长!C:D,2,FALSE)</f>
        <v>0.3</v>
      </c>
      <c r="AB88" s="16">
        <f t="shared" si="7"/>
        <v>77.6085050924377</v>
      </c>
    </row>
    <row r="89" s="2" customFormat="1" ht="32" customHeight="1" spans="1:28">
      <c r="A89" s="13">
        <v>88</v>
      </c>
      <c r="B89" s="14">
        <v>2023016864</v>
      </c>
      <c r="C89" s="13" t="s">
        <v>455</v>
      </c>
      <c r="D89" s="13" t="s">
        <v>43</v>
      </c>
      <c r="E89" s="13" t="s">
        <v>456</v>
      </c>
      <c r="F89" s="13" t="s">
        <v>33</v>
      </c>
      <c r="G89" s="13" t="s">
        <v>34</v>
      </c>
      <c r="H89" s="13" t="s">
        <v>35</v>
      </c>
      <c r="I89" s="13" t="s">
        <v>277</v>
      </c>
      <c r="J89" s="13" t="s">
        <v>278</v>
      </c>
      <c r="K89" s="13" t="s">
        <v>298</v>
      </c>
      <c r="L89" s="13" t="s">
        <v>39</v>
      </c>
      <c r="M89" s="13" t="s">
        <v>280</v>
      </c>
      <c r="N89" s="13">
        <v>51</v>
      </c>
      <c r="O89" s="15">
        <v>0.906976744186046</v>
      </c>
      <c r="P89" s="13">
        <v>0</v>
      </c>
      <c r="Q89" s="13" t="s">
        <v>41</v>
      </c>
      <c r="R89" s="16">
        <v>87.8629441624366</v>
      </c>
      <c r="S89" s="16">
        <v>3.78629441624366</v>
      </c>
      <c r="T89" s="15">
        <f t="shared" si="4"/>
        <v>0.126315789473684</v>
      </c>
      <c r="U89" s="15">
        <f t="shared" si="5"/>
        <v>0.126315789473684</v>
      </c>
      <c r="V89" s="15">
        <f t="array" ref="V89:X89">VLOOKUP(B89,[1]会计综测!A:M,{5,8,12},FALSE)</f>
        <v>0.1429</v>
      </c>
      <c r="W89" s="15">
        <v>0.2737</v>
      </c>
      <c r="X89" s="15">
        <v>0.336842105263158</v>
      </c>
      <c r="Y89" s="16">
        <f>VLOOKUP(C89,[1]会计综测!B:N,13,FALSE)</f>
        <v>82.546179706928</v>
      </c>
      <c r="Z89" s="15">
        <f t="shared" si="6"/>
        <v>0.231578947368421</v>
      </c>
      <c r="AA89" s="16"/>
      <c r="AB89" s="16">
        <f t="shared" si="7"/>
        <v>78.5449733006421</v>
      </c>
    </row>
    <row r="90" s="2" customFormat="1" ht="32" customHeight="1" spans="1:28">
      <c r="A90" s="13">
        <v>89</v>
      </c>
      <c r="B90" s="14">
        <v>2023016865</v>
      </c>
      <c r="C90" s="13" t="s">
        <v>457</v>
      </c>
      <c r="D90" s="13" t="s">
        <v>43</v>
      </c>
      <c r="E90" s="13" t="s">
        <v>458</v>
      </c>
      <c r="F90" s="13" t="s">
        <v>33</v>
      </c>
      <c r="G90" s="13" t="s">
        <v>34</v>
      </c>
      <c r="H90" s="13" t="s">
        <v>35</v>
      </c>
      <c r="I90" s="13" t="s">
        <v>277</v>
      </c>
      <c r="J90" s="13" t="s">
        <v>278</v>
      </c>
      <c r="K90" s="13" t="s">
        <v>298</v>
      </c>
      <c r="L90" s="13" t="s">
        <v>39</v>
      </c>
      <c r="M90" s="13" t="s">
        <v>280</v>
      </c>
      <c r="N90" s="13">
        <v>51</v>
      </c>
      <c r="O90" s="15">
        <v>0.906976744186046</v>
      </c>
      <c r="P90" s="13">
        <v>0</v>
      </c>
      <c r="Q90" s="13" t="s">
        <v>41</v>
      </c>
      <c r="R90" s="16">
        <v>84.9441624365482</v>
      </c>
      <c r="S90" s="16">
        <v>3.49441624365482</v>
      </c>
      <c r="T90" s="15">
        <f t="shared" si="4"/>
        <v>0.263157894736842</v>
      </c>
      <c r="U90" s="15">
        <f t="shared" si="5"/>
        <v>0.263157894736842</v>
      </c>
      <c r="V90" s="15">
        <f t="array" ref="V90:X90">VLOOKUP(B90,[1]会计综测!A:M,{5,8,12},FALSE)</f>
        <v>0.3061</v>
      </c>
      <c r="W90" s="15">
        <v>0.3053</v>
      </c>
      <c r="X90" s="15">
        <v>0.536842105263158</v>
      </c>
      <c r="Y90" s="16">
        <f>VLOOKUP(C90,[1]会计综测!B:N,13,FALSE)</f>
        <v>80.0137311341407</v>
      </c>
      <c r="Z90" s="15">
        <f t="shared" si="6"/>
        <v>0.368421052631579</v>
      </c>
      <c r="AA90" s="16"/>
      <c r="AB90" s="16">
        <f t="shared" si="7"/>
        <v>75.9567030626526</v>
      </c>
    </row>
    <row r="91" s="2" customFormat="1" ht="32" customHeight="1" spans="1:28">
      <c r="A91" s="13">
        <v>90</v>
      </c>
      <c r="B91" s="14">
        <v>2023016818</v>
      </c>
      <c r="C91" s="13" t="s">
        <v>459</v>
      </c>
      <c r="D91" s="13" t="s">
        <v>30</v>
      </c>
      <c r="E91" s="13" t="s">
        <v>460</v>
      </c>
      <c r="F91" s="13" t="s">
        <v>33</v>
      </c>
      <c r="G91" s="13" t="s">
        <v>34</v>
      </c>
      <c r="H91" s="13" t="s">
        <v>35</v>
      </c>
      <c r="I91" s="13" t="s">
        <v>277</v>
      </c>
      <c r="J91" s="13" t="s">
        <v>278</v>
      </c>
      <c r="K91" s="13" t="s">
        <v>285</v>
      </c>
      <c r="L91" s="13" t="s">
        <v>39</v>
      </c>
      <c r="M91" s="13" t="s">
        <v>280</v>
      </c>
      <c r="N91" s="13">
        <v>50</v>
      </c>
      <c r="O91" s="15">
        <v>0.476190476190476</v>
      </c>
      <c r="P91" s="13">
        <v>4</v>
      </c>
      <c r="Q91" s="13" t="s">
        <v>32</v>
      </c>
      <c r="R91" s="16">
        <v>74.3692307692308</v>
      </c>
      <c r="S91" s="16">
        <v>2.63282051282051</v>
      </c>
      <c r="T91" s="15">
        <f t="shared" si="4"/>
        <v>0.810526315789474</v>
      </c>
      <c r="U91" s="15">
        <f t="shared" si="5"/>
        <v>0.884210526315789</v>
      </c>
      <c r="V91" s="15">
        <f t="array" ref="V91:X91">VLOOKUP(B91,[1]会计综测!A:M,{5,8,12},FALSE)</f>
        <v>0.5714</v>
      </c>
      <c r="W91" s="15">
        <v>0.8316</v>
      </c>
      <c r="X91" s="15">
        <v>0.6</v>
      </c>
      <c r="Y91" s="16">
        <f>VLOOKUP(C91,[1]会计综测!B:N,13,FALSE)</f>
        <v>75.8075957792968</v>
      </c>
      <c r="Z91" s="15">
        <f t="shared" si="6"/>
        <v>0.631578947368421</v>
      </c>
      <c r="AA91" s="16"/>
      <c r="AB91" s="16">
        <f t="shared" si="7"/>
        <v>67.0761441933143</v>
      </c>
    </row>
    <row r="92" s="2" customFormat="1" ht="32" customHeight="1" spans="1:28">
      <c r="A92" s="13">
        <v>91</v>
      </c>
      <c r="B92" s="14">
        <v>2023016866</v>
      </c>
      <c r="C92" s="13" t="s">
        <v>461</v>
      </c>
      <c r="D92" s="13" t="s">
        <v>43</v>
      </c>
      <c r="E92" s="13" t="s">
        <v>462</v>
      </c>
      <c r="F92" s="13" t="s">
        <v>33</v>
      </c>
      <c r="G92" s="13" t="s">
        <v>34</v>
      </c>
      <c r="H92" s="13" t="s">
        <v>35</v>
      </c>
      <c r="I92" s="13" t="s">
        <v>277</v>
      </c>
      <c r="J92" s="13" t="s">
        <v>278</v>
      </c>
      <c r="K92" s="13" t="s">
        <v>298</v>
      </c>
      <c r="L92" s="13" t="s">
        <v>39</v>
      </c>
      <c r="M92" s="13" t="s">
        <v>280</v>
      </c>
      <c r="N92" s="13">
        <v>52</v>
      </c>
      <c r="O92" s="15">
        <v>0.340909090909091</v>
      </c>
      <c r="P92" s="13">
        <v>5</v>
      </c>
      <c r="Q92" s="13" t="s">
        <v>32</v>
      </c>
      <c r="R92" s="16">
        <v>67.748743718593</v>
      </c>
      <c r="S92" s="16">
        <v>2.08743718592965</v>
      </c>
      <c r="T92" s="15">
        <f t="shared" si="4"/>
        <v>0.978947368421053</v>
      </c>
      <c r="U92" s="15">
        <f t="shared" si="5"/>
        <v>0.978947368421053</v>
      </c>
      <c r="V92" s="15">
        <f t="array" ref="V92:X92">VLOOKUP(B92,[1]会计综测!A:M,{5,8,12},FALSE)</f>
        <v>0.9694</v>
      </c>
      <c r="W92" s="15">
        <v>0.9579</v>
      </c>
      <c r="X92" s="15">
        <v>1</v>
      </c>
      <c r="Y92" s="16">
        <f>VLOOKUP(C92,[1]会计综测!B:N,13,FALSE)</f>
        <v>65.9919180127236</v>
      </c>
      <c r="Z92" s="15">
        <f t="shared" si="6"/>
        <v>0.989473684210526</v>
      </c>
      <c r="AA92" s="16"/>
      <c r="AB92" s="16">
        <f t="shared" si="7"/>
        <v>60.7981867761468</v>
      </c>
    </row>
    <row r="93" s="2" customFormat="1" ht="32" customHeight="1" spans="1:28">
      <c r="A93" s="13">
        <v>92</v>
      </c>
      <c r="B93" s="14">
        <v>2023016867</v>
      </c>
      <c r="C93" s="13" t="s">
        <v>463</v>
      </c>
      <c r="D93" s="13" t="s">
        <v>43</v>
      </c>
      <c r="E93" s="13" t="s">
        <v>464</v>
      </c>
      <c r="F93" s="13" t="s">
        <v>33</v>
      </c>
      <c r="G93" s="13" t="s">
        <v>34</v>
      </c>
      <c r="H93" s="13" t="s">
        <v>35</v>
      </c>
      <c r="I93" s="13" t="s">
        <v>277</v>
      </c>
      <c r="J93" s="13" t="s">
        <v>278</v>
      </c>
      <c r="K93" s="13" t="s">
        <v>298</v>
      </c>
      <c r="L93" s="13" t="s">
        <v>39</v>
      </c>
      <c r="M93" s="13" t="s">
        <v>280</v>
      </c>
      <c r="N93" s="13">
        <v>51</v>
      </c>
      <c r="O93" s="15">
        <v>1</v>
      </c>
      <c r="P93" s="13">
        <v>0</v>
      </c>
      <c r="Q93" s="13" t="s">
        <v>41</v>
      </c>
      <c r="R93" s="16">
        <v>90.6395939086294</v>
      </c>
      <c r="S93" s="16">
        <v>4.06395939086294</v>
      </c>
      <c r="T93" s="15">
        <f t="shared" si="4"/>
        <v>0.0315789473684211</v>
      </c>
      <c r="U93" s="15">
        <f t="shared" si="5"/>
        <v>0.0315789473684211</v>
      </c>
      <c r="V93" s="15">
        <f t="array" ref="V93:X93">VLOOKUP(B93,[1]会计综测!A:M,{5,8,12},FALSE)</f>
        <v>0.1122</v>
      </c>
      <c r="W93" s="15">
        <v>0.0842</v>
      </c>
      <c r="X93" s="15">
        <v>0.126315789473684</v>
      </c>
      <c r="Y93" s="16">
        <f>VLOOKUP(C93,[1]会计综测!B:N,13,FALSE)</f>
        <v>86.3207584722465</v>
      </c>
      <c r="Z93" s="15">
        <f t="shared" si="6"/>
        <v>0.105263157894737</v>
      </c>
      <c r="AA93" s="16"/>
      <c r="AB93" s="16">
        <f t="shared" si="7"/>
        <v>81.1437509741282</v>
      </c>
    </row>
    <row r="94" s="2" customFormat="1" ht="32" customHeight="1" spans="1:28">
      <c r="A94" s="13">
        <v>93</v>
      </c>
      <c r="B94" s="14">
        <v>2023016868</v>
      </c>
      <c r="C94" s="13" t="s">
        <v>465</v>
      </c>
      <c r="D94" s="13" t="s">
        <v>43</v>
      </c>
      <c r="E94" s="13" t="s">
        <v>466</v>
      </c>
      <c r="F94" s="13" t="s">
        <v>33</v>
      </c>
      <c r="G94" s="13" t="s">
        <v>34</v>
      </c>
      <c r="H94" s="13" t="s">
        <v>35</v>
      </c>
      <c r="I94" s="13" t="s">
        <v>277</v>
      </c>
      <c r="J94" s="13" t="s">
        <v>278</v>
      </c>
      <c r="K94" s="13" t="s">
        <v>298</v>
      </c>
      <c r="L94" s="13" t="s">
        <v>39</v>
      </c>
      <c r="M94" s="13" t="s">
        <v>280</v>
      </c>
      <c r="N94" s="13">
        <v>51</v>
      </c>
      <c r="O94" s="15">
        <v>0.488372093023256</v>
      </c>
      <c r="P94" s="13">
        <v>5</v>
      </c>
      <c r="Q94" s="13" t="s">
        <v>32</v>
      </c>
      <c r="R94" s="16">
        <v>69.7918781725888</v>
      </c>
      <c r="S94" s="16">
        <v>2.17208121827411</v>
      </c>
      <c r="T94" s="15">
        <f t="shared" si="4"/>
        <v>0.947368421052632</v>
      </c>
      <c r="U94" s="15">
        <f t="shared" si="5"/>
        <v>0.947368421052632</v>
      </c>
      <c r="V94" s="15">
        <f t="array" ref="V94:X94">VLOOKUP(B94,[1]会计综测!A:M,{5,8,12},FALSE)</f>
        <v>0.9592</v>
      </c>
      <c r="W94" s="15">
        <v>0.9789</v>
      </c>
      <c r="X94" s="15">
        <v>0.968421052631579</v>
      </c>
      <c r="Y94" s="16">
        <f>VLOOKUP(C94,[1]会计综测!B:N,13,FALSE)</f>
        <v>66.8360846708355</v>
      </c>
      <c r="Z94" s="15">
        <f t="shared" si="6"/>
        <v>0.968421052631579</v>
      </c>
      <c r="AA94" s="16"/>
      <c r="AB94" s="16">
        <f t="shared" si="7"/>
        <v>62.5171110051546</v>
      </c>
    </row>
    <row r="95" s="2" customFormat="1" ht="32" customHeight="1" spans="1:28">
      <c r="A95" s="13">
        <v>94</v>
      </c>
      <c r="B95" s="14">
        <v>2023016787</v>
      </c>
      <c r="C95" s="13" t="s">
        <v>467</v>
      </c>
      <c r="D95" s="13" t="s">
        <v>30</v>
      </c>
      <c r="E95" s="13" t="s">
        <v>468</v>
      </c>
      <c r="F95" s="13" t="s">
        <v>33</v>
      </c>
      <c r="G95" s="13" t="s">
        <v>34</v>
      </c>
      <c r="H95" s="13" t="s">
        <v>35</v>
      </c>
      <c r="I95" s="13" t="s">
        <v>277</v>
      </c>
      <c r="J95" s="13" t="s">
        <v>278</v>
      </c>
      <c r="K95" s="13" t="s">
        <v>279</v>
      </c>
      <c r="L95" s="13" t="s">
        <v>39</v>
      </c>
      <c r="M95" s="13" t="s">
        <v>280</v>
      </c>
      <c r="N95" s="13">
        <v>51</v>
      </c>
      <c r="O95" s="15">
        <v>0.813953488372093</v>
      </c>
      <c r="P95" s="13">
        <v>0</v>
      </c>
      <c r="Q95" s="13" t="s">
        <v>41</v>
      </c>
      <c r="R95" s="16">
        <v>83.8477157360406</v>
      </c>
      <c r="S95" s="16">
        <v>3.38477157360406</v>
      </c>
      <c r="T95" s="15">
        <f t="shared" si="4"/>
        <v>0.357894736842105</v>
      </c>
      <c r="U95" s="15">
        <f t="shared" si="5"/>
        <v>0.347368421052632</v>
      </c>
      <c r="V95" s="15">
        <f t="array" ref="V95:X95">VLOOKUP(B95,[1]会计综测!A:M,{5,8,12},FALSE)</f>
        <v>0.2653</v>
      </c>
      <c r="W95" s="15">
        <v>0.0632</v>
      </c>
      <c r="X95" s="15">
        <v>0.0736842105263158</v>
      </c>
      <c r="Y95" s="16">
        <f>VLOOKUP(C95,[1]会计综测!B:N,13,FALSE)</f>
        <v>88.1004297067647</v>
      </c>
      <c r="Z95" s="15">
        <f t="shared" si="6"/>
        <v>0.0736842105263158</v>
      </c>
      <c r="AA95" s="16" t="str">
        <f>VLOOKUP(C95,[1]学术专长!C:D,2,FALSE)</f>
        <v>0.4739</v>
      </c>
      <c r="AB95" s="16">
        <f t="shared" si="7"/>
        <v>76.362115559509</v>
      </c>
    </row>
    <row r="96" s="2" customFormat="1" ht="32" customHeight="1" spans="1:28">
      <c r="A96" s="13">
        <v>95</v>
      </c>
      <c r="B96" s="14">
        <v>2023016820</v>
      </c>
      <c r="C96" s="13" t="s">
        <v>469</v>
      </c>
      <c r="D96" s="13" t="s">
        <v>30</v>
      </c>
      <c r="E96" s="13" t="s">
        <v>470</v>
      </c>
      <c r="F96" s="13" t="s">
        <v>33</v>
      </c>
      <c r="G96" s="13" t="s">
        <v>34</v>
      </c>
      <c r="H96" s="13" t="s">
        <v>35</v>
      </c>
      <c r="I96" s="13" t="s">
        <v>277</v>
      </c>
      <c r="J96" s="13" t="s">
        <v>278</v>
      </c>
      <c r="K96" s="13" t="s">
        <v>285</v>
      </c>
      <c r="L96" s="13" t="s">
        <v>39</v>
      </c>
      <c r="M96" s="13" t="s">
        <v>280</v>
      </c>
      <c r="N96" s="13">
        <v>48</v>
      </c>
      <c r="O96" s="15">
        <v>0.930232558139535</v>
      </c>
      <c r="P96" s="13">
        <v>0</v>
      </c>
      <c r="Q96" s="13" t="s">
        <v>41</v>
      </c>
      <c r="R96" s="16">
        <v>86.4271844660194</v>
      </c>
      <c r="S96" s="16">
        <v>3.64271844660194</v>
      </c>
      <c r="T96" s="15">
        <f t="shared" si="4"/>
        <v>0.189473684210526</v>
      </c>
      <c r="U96" s="15">
        <f t="shared" si="5"/>
        <v>0.189473684210526</v>
      </c>
      <c r="V96" s="15">
        <f t="array" ref="V96:X96">VLOOKUP(B96,[1]会计综测!A:M,{5,8,12},FALSE)</f>
        <v>0.1531</v>
      </c>
      <c r="W96" s="15">
        <v>0.6105</v>
      </c>
      <c r="X96" s="15">
        <v>0.136842105263158</v>
      </c>
      <c r="Y96" s="16">
        <f>VLOOKUP(C96,[1]会计综测!B:N,13,FALSE)</f>
        <v>83.2176171829268</v>
      </c>
      <c r="Z96" s="15">
        <f t="shared" si="6"/>
        <v>0.210526315789474</v>
      </c>
      <c r="AA96" s="16"/>
      <c r="AB96" s="16">
        <f t="shared" si="7"/>
        <v>77.4635092911082</v>
      </c>
    </row>
    <row r="97" s="2" customFormat="1" spans="1:3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17"/>
      <c r="V97" s="17"/>
      <c r="W97" s="17"/>
      <c r="X97" s="17"/>
      <c r="Y97" s="4"/>
      <c r="Z97" s="17"/>
      <c r="AA97" s="18"/>
      <c r="AB97" s="18"/>
    </row>
    <row r="98" s="1" customFormat="1" spans="1:3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4"/>
      <c r="U98" s="5"/>
      <c r="V98" s="17"/>
      <c r="W98" s="17"/>
      <c r="X98" s="17"/>
      <c r="Y98" s="4"/>
      <c r="Z98" s="17"/>
      <c r="AA98" s="6"/>
      <c r="AB98" s="6"/>
      <c r="AC98" s="2"/>
      <c r="AD98" s="2"/>
      <c r="AE98" s="2"/>
    </row>
    <row r="99" s="1" customFormat="1" spans="1:3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"/>
      <c r="U99" s="5"/>
      <c r="V99" s="17"/>
      <c r="W99" s="17"/>
      <c r="X99" s="17"/>
      <c r="Y99" s="4"/>
      <c r="Z99" s="17"/>
      <c r="AA99" s="6"/>
      <c r="AB99" s="6"/>
      <c r="AC99" s="2"/>
      <c r="AD99" s="2"/>
      <c r="AE99" s="2"/>
    </row>
    <row r="100" s="1" customFormat="1" spans="1:3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4"/>
      <c r="U100" s="5"/>
      <c r="V100" s="17"/>
      <c r="W100" s="17"/>
      <c r="X100" s="17"/>
      <c r="Y100" s="4"/>
      <c r="Z100" s="17"/>
      <c r="AA100" s="6"/>
      <c r="AB100" s="6"/>
      <c r="AC100" s="2"/>
      <c r="AD100" s="2"/>
      <c r="AE100" s="2"/>
    </row>
    <row r="101" s="1" customFormat="1" spans="1:3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"/>
      <c r="U101" s="5"/>
      <c r="V101" s="17"/>
      <c r="W101" s="17"/>
      <c r="X101" s="17"/>
      <c r="Y101" s="4"/>
      <c r="Z101" s="17"/>
      <c r="AA101" s="6"/>
      <c r="AB101" s="6"/>
      <c r="AC101" s="2"/>
      <c r="AD101" s="2"/>
      <c r="AE101" s="2"/>
    </row>
    <row r="102" s="1" customFormat="1" spans="1:3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4"/>
      <c r="U102" s="5"/>
      <c r="V102" s="17"/>
      <c r="W102" s="17"/>
      <c r="X102" s="17"/>
      <c r="Y102" s="4"/>
      <c r="Z102" s="17"/>
      <c r="AA102" s="6"/>
      <c r="AB102" s="6"/>
      <c r="AC102" s="2"/>
      <c r="AD102" s="2"/>
      <c r="AE102" s="2"/>
    </row>
    <row r="103" s="1" customFormat="1" spans="1:3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"/>
      <c r="U103" s="5"/>
      <c r="V103" s="17"/>
      <c r="W103" s="17"/>
      <c r="X103" s="17"/>
      <c r="Y103" s="4"/>
      <c r="Z103" s="17"/>
      <c r="AA103" s="6"/>
      <c r="AB103" s="6"/>
      <c r="AC103" s="2"/>
      <c r="AD103" s="2"/>
      <c r="AE103" s="2"/>
    </row>
    <row r="104" s="1" customFormat="1" spans="1:3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4"/>
      <c r="U104" s="5"/>
      <c r="V104" s="17"/>
      <c r="W104" s="17"/>
      <c r="X104" s="17"/>
      <c r="Y104" s="4"/>
      <c r="Z104" s="17"/>
      <c r="AA104" s="6"/>
      <c r="AB104" s="6"/>
      <c r="AC104" s="2"/>
      <c r="AD104" s="2"/>
      <c r="AE104" s="2"/>
    </row>
    <row r="105" s="1" customFormat="1" spans="1:3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4"/>
      <c r="U105" s="5"/>
      <c r="V105" s="17"/>
      <c r="W105" s="17"/>
      <c r="X105" s="17"/>
      <c r="Y105" s="4"/>
      <c r="Z105" s="17"/>
      <c r="AA105" s="6"/>
      <c r="AB105" s="6"/>
      <c r="AC105" s="2"/>
      <c r="AD105" s="2"/>
      <c r="AE105" s="2"/>
    </row>
    <row r="106" s="1" customFormat="1" spans="1:3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4"/>
      <c r="U106" s="5"/>
      <c r="V106" s="17"/>
      <c r="W106" s="17"/>
      <c r="X106" s="17"/>
      <c r="Y106" s="4"/>
      <c r="Z106" s="17"/>
      <c r="AA106" s="6"/>
      <c r="AB106" s="6"/>
      <c r="AC106" s="2"/>
      <c r="AD106" s="2"/>
      <c r="AE106" s="2"/>
    </row>
    <row r="107" s="1" customFormat="1" spans="1:3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4"/>
      <c r="U107" s="5"/>
      <c r="V107" s="17"/>
      <c r="W107" s="17"/>
      <c r="X107" s="17"/>
      <c r="Y107" s="4"/>
      <c r="Z107" s="17"/>
      <c r="AA107" s="6"/>
      <c r="AB107" s="6"/>
      <c r="AC107" s="2"/>
      <c r="AD107" s="2"/>
      <c r="AE107" s="2"/>
    </row>
    <row r="108" s="1" customFormat="1" spans="1:3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4"/>
      <c r="U108" s="5"/>
      <c r="V108" s="17"/>
      <c r="W108" s="17"/>
      <c r="X108" s="17"/>
      <c r="Y108" s="4"/>
      <c r="Z108" s="17"/>
      <c r="AA108" s="6"/>
      <c r="AB108" s="6"/>
      <c r="AC108" s="2"/>
      <c r="AD108" s="2"/>
      <c r="AE108" s="2"/>
    </row>
    <row r="109" s="1" customFormat="1" spans="1:3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4"/>
      <c r="U109" s="5"/>
      <c r="V109" s="17"/>
      <c r="W109" s="17"/>
      <c r="X109" s="17"/>
      <c r="Y109" s="4"/>
      <c r="Z109" s="17"/>
      <c r="AA109" s="6"/>
      <c r="AB109" s="6"/>
      <c r="AC109" s="2"/>
      <c r="AD109" s="2"/>
      <c r="AE109" s="2"/>
    </row>
    <row r="110" s="1" customFormat="1" spans="1:3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4"/>
      <c r="U110" s="5"/>
      <c r="V110" s="17"/>
      <c r="W110" s="17"/>
      <c r="X110" s="17"/>
      <c r="Y110" s="4"/>
      <c r="Z110" s="17"/>
      <c r="AA110" s="6"/>
      <c r="AB110" s="6"/>
      <c r="AC110" s="2"/>
      <c r="AD110" s="2"/>
      <c r="AE110" s="2"/>
    </row>
    <row r="111" s="1" customFormat="1" spans="1:3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4"/>
      <c r="U111" s="5"/>
      <c r="V111" s="17"/>
      <c r="W111" s="17"/>
      <c r="X111" s="17"/>
      <c r="Y111" s="4"/>
      <c r="Z111" s="17"/>
      <c r="AA111" s="6"/>
      <c r="AB111" s="6"/>
      <c r="AC111" s="2"/>
      <c r="AD111" s="2"/>
      <c r="AE111" s="2"/>
    </row>
    <row r="112" s="1" customFormat="1" spans="1:3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4"/>
      <c r="U112" s="5"/>
      <c r="V112" s="17"/>
      <c r="W112" s="17"/>
      <c r="X112" s="17"/>
      <c r="Y112" s="4"/>
      <c r="Z112" s="17"/>
      <c r="AA112" s="6"/>
      <c r="AB112" s="6"/>
      <c r="AC112" s="2"/>
      <c r="AD112" s="2"/>
      <c r="AE112" s="2"/>
    </row>
    <row r="113" s="1" customFormat="1" spans="1:3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"/>
      <c r="U113" s="5"/>
      <c r="V113" s="17"/>
      <c r="W113" s="17"/>
      <c r="X113" s="17"/>
      <c r="Y113" s="4"/>
      <c r="Z113" s="17"/>
      <c r="AA113" s="6"/>
      <c r="AB113" s="6"/>
      <c r="AC113" s="2"/>
      <c r="AD113" s="2"/>
      <c r="AE113" s="2"/>
    </row>
    <row r="114" s="1" customFormat="1" spans="1:3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4"/>
      <c r="U114" s="5"/>
      <c r="V114" s="17"/>
      <c r="W114" s="17"/>
      <c r="X114" s="17"/>
      <c r="Y114" s="4"/>
      <c r="Z114" s="17"/>
      <c r="AA114" s="6"/>
      <c r="AB114" s="6"/>
      <c r="AC114" s="2"/>
      <c r="AD114" s="2"/>
      <c r="AE114" s="2"/>
    </row>
    <row r="115" s="1" customFormat="1" spans="1:3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4"/>
      <c r="U115" s="5"/>
      <c r="V115" s="17"/>
      <c r="W115" s="17"/>
      <c r="X115" s="17"/>
      <c r="Y115" s="4"/>
      <c r="Z115" s="17"/>
      <c r="AA115" s="6"/>
      <c r="AB115" s="6"/>
      <c r="AC115" s="2"/>
      <c r="AD115" s="2"/>
      <c r="AE115" s="2"/>
    </row>
    <row r="116" s="1" customFormat="1" spans="1:3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"/>
      <c r="U116" s="5"/>
      <c r="V116" s="17"/>
      <c r="W116" s="17"/>
      <c r="X116" s="17"/>
      <c r="Y116" s="4"/>
      <c r="Z116" s="17"/>
      <c r="AA116" s="6"/>
      <c r="AB116" s="6"/>
      <c r="AC116" s="2"/>
      <c r="AD116" s="2"/>
      <c r="AE116" s="2"/>
    </row>
    <row r="117" s="1" customFormat="1" spans="1:3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4"/>
      <c r="U117" s="5"/>
      <c r="V117" s="17"/>
      <c r="W117" s="17"/>
      <c r="X117" s="17"/>
      <c r="Y117" s="4"/>
      <c r="Z117" s="17"/>
      <c r="AA117" s="6"/>
      <c r="AB117" s="6"/>
      <c r="AC117" s="2"/>
      <c r="AD117" s="2"/>
      <c r="AE117" s="2"/>
    </row>
    <row r="118" s="1" customFormat="1" spans="1:3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4"/>
      <c r="U118" s="5"/>
      <c r="V118" s="17"/>
      <c r="W118" s="17"/>
      <c r="X118" s="17"/>
      <c r="Y118" s="4"/>
      <c r="Z118" s="17"/>
      <c r="AA118" s="6"/>
      <c r="AB118" s="6"/>
      <c r="AC118" s="2"/>
      <c r="AD118" s="2"/>
      <c r="AE118" s="2"/>
    </row>
    <row r="119" s="1" customFormat="1" spans="1:3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"/>
      <c r="U119" s="5"/>
      <c r="V119" s="17"/>
      <c r="W119" s="17"/>
      <c r="X119" s="17"/>
      <c r="Y119" s="4"/>
      <c r="Z119" s="17"/>
      <c r="AA119" s="6"/>
      <c r="AB119" s="6"/>
      <c r="AC119" s="2"/>
      <c r="AD119" s="2"/>
      <c r="AE119" s="2"/>
    </row>
    <row r="120" s="1" customFormat="1" spans="1:3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"/>
      <c r="U120" s="5"/>
      <c r="V120" s="17"/>
      <c r="W120" s="17"/>
      <c r="X120" s="17"/>
      <c r="Y120" s="4"/>
      <c r="Z120" s="17"/>
      <c r="AA120" s="6"/>
      <c r="AB120" s="6"/>
      <c r="AC120" s="2"/>
      <c r="AD120" s="2"/>
      <c r="AE120" s="2"/>
    </row>
    <row r="121" s="1" customFormat="1" spans="1:3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"/>
      <c r="U121" s="5"/>
      <c r="V121" s="17"/>
      <c r="W121" s="17"/>
      <c r="X121" s="17"/>
      <c r="Y121" s="4"/>
      <c r="Z121" s="17"/>
      <c r="AA121" s="6"/>
      <c r="AB121" s="6"/>
      <c r="AC121" s="2"/>
      <c r="AD121" s="2"/>
      <c r="AE121" s="2"/>
    </row>
    <row r="122" s="1" customFormat="1" spans="1:3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"/>
      <c r="U122" s="5"/>
      <c r="V122" s="17"/>
      <c r="W122" s="17"/>
      <c r="X122" s="17"/>
      <c r="Y122" s="4"/>
      <c r="Z122" s="17"/>
      <c r="AA122" s="6"/>
      <c r="AB122" s="6"/>
      <c r="AC122" s="2"/>
      <c r="AD122" s="2"/>
      <c r="AE122" s="2"/>
    </row>
    <row r="123" s="1" customFormat="1" spans="1:3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"/>
      <c r="U123" s="5"/>
      <c r="V123" s="17"/>
      <c r="W123" s="17"/>
      <c r="X123" s="17"/>
      <c r="Y123" s="4"/>
      <c r="Z123" s="17"/>
      <c r="AA123" s="6"/>
      <c r="AB123" s="6"/>
      <c r="AC123" s="2"/>
      <c r="AD123" s="2"/>
      <c r="AE123" s="2"/>
    </row>
    <row r="124" s="1" customFormat="1" spans="1:3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"/>
      <c r="U124" s="5"/>
      <c r="V124" s="17"/>
      <c r="W124" s="17"/>
      <c r="X124" s="17"/>
      <c r="Y124" s="4"/>
      <c r="Z124" s="17"/>
      <c r="AA124" s="6"/>
      <c r="AB124" s="6"/>
      <c r="AC124" s="2"/>
      <c r="AD124" s="2"/>
      <c r="AE124" s="2"/>
    </row>
    <row r="125" s="1" customFormat="1" spans="1:3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/>
      <c r="U125" s="5"/>
      <c r="V125" s="17"/>
      <c r="W125" s="17"/>
      <c r="X125" s="17"/>
      <c r="Y125" s="4"/>
      <c r="Z125" s="17"/>
      <c r="AA125" s="6"/>
      <c r="AB125" s="6"/>
      <c r="AC125" s="2"/>
      <c r="AD125" s="2"/>
      <c r="AE125" s="2"/>
    </row>
    <row r="126" s="1" customFormat="1" spans="1:3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"/>
      <c r="U126" s="5"/>
      <c r="V126" s="17"/>
      <c r="W126" s="17"/>
      <c r="X126" s="17"/>
      <c r="Y126" s="4"/>
      <c r="Z126" s="17"/>
      <c r="AA126" s="6"/>
      <c r="AB126" s="6"/>
      <c r="AC126" s="2"/>
      <c r="AD126" s="2"/>
      <c r="AE126" s="2"/>
    </row>
    <row r="127" s="1" customFormat="1" spans="1:3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"/>
      <c r="U127" s="5"/>
      <c r="V127" s="17"/>
      <c r="W127" s="17"/>
      <c r="X127" s="17"/>
      <c r="Y127" s="4"/>
      <c r="Z127" s="17"/>
      <c r="AA127" s="6"/>
      <c r="AB127" s="6"/>
      <c r="AC127" s="2"/>
      <c r="AD127" s="2"/>
      <c r="AE127" s="2"/>
    </row>
    <row r="128" s="1" customFormat="1" spans="1:3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"/>
      <c r="U128" s="5"/>
      <c r="V128" s="17"/>
      <c r="W128" s="17"/>
      <c r="X128" s="17"/>
      <c r="Y128" s="4"/>
      <c r="Z128" s="17"/>
      <c r="AA128" s="6"/>
      <c r="AB128" s="6"/>
      <c r="AC128" s="2"/>
      <c r="AD128" s="2"/>
      <c r="AE128" s="2"/>
    </row>
    <row r="129" s="1" customFormat="1" spans="1:3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"/>
      <c r="U129" s="5"/>
      <c r="V129" s="17"/>
      <c r="W129" s="17"/>
      <c r="X129" s="17"/>
      <c r="Y129" s="4"/>
      <c r="Z129" s="17"/>
      <c r="AA129" s="6"/>
      <c r="AB129" s="6"/>
      <c r="AC129" s="2"/>
      <c r="AD129" s="2"/>
      <c r="AE129" s="2"/>
    </row>
    <row r="130" s="1" customFormat="1" spans="1:3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"/>
      <c r="U130" s="5"/>
      <c r="V130" s="17"/>
      <c r="W130" s="17"/>
      <c r="X130" s="17"/>
      <c r="Y130" s="4"/>
      <c r="Z130" s="17"/>
      <c r="AA130" s="6"/>
      <c r="AB130" s="6"/>
      <c r="AC130" s="2"/>
      <c r="AD130" s="2"/>
      <c r="AE130" s="2"/>
    </row>
    <row r="131" s="1" customFormat="1" spans="1: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"/>
      <c r="U131" s="5"/>
      <c r="V131" s="17"/>
      <c r="W131" s="17"/>
      <c r="X131" s="17"/>
      <c r="Y131" s="4"/>
      <c r="Z131" s="17"/>
      <c r="AA131" s="6"/>
      <c r="AB131" s="6"/>
      <c r="AC131" s="2"/>
      <c r="AD131" s="2"/>
      <c r="AE131" s="2"/>
    </row>
    <row r="132" s="1" customFormat="1" spans="1:3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4"/>
      <c r="U132" s="5"/>
      <c r="V132" s="17"/>
      <c r="W132" s="17"/>
      <c r="X132" s="17"/>
      <c r="Y132" s="4"/>
      <c r="Z132" s="17"/>
      <c r="AA132" s="6"/>
      <c r="AB132" s="6"/>
      <c r="AC132" s="2"/>
      <c r="AD132" s="2"/>
      <c r="AE132" s="2"/>
    </row>
    <row r="133" s="1" customFormat="1" spans="1:3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"/>
      <c r="U133" s="5"/>
      <c r="V133" s="17"/>
      <c r="W133" s="17"/>
      <c r="X133" s="17"/>
      <c r="Y133" s="4"/>
      <c r="Z133" s="17"/>
      <c r="AA133" s="6"/>
      <c r="AB133" s="6"/>
      <c r="AC133" s="2"/>
      <c r="AD133" s="2"/>
      <c r="AE133" s="2"/>
    </row>
    <row r="134" s="1" customFormat="1" spans="1:3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"/>
      <c r="U134" s="5"/>
      <c r="V134" s="17"/>
      <c r="W134" s="17"/>
      <c r="X134" s="17"/>
      <c r="Y134" s="4"/>
      <c r="Z134" s="17"/>
      <c r="AA134" s="6"/>
      <c r="AB134" s="6"/>
      <c r="AC134" s="2"/>
      <c r="AD134" s="2"/>
      <c r="AE134" s="2"/>
    </row>
    <row r="135" s="1" customFormat="1" spans="1:3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/>
      <c r="U135" s="5"/>
      <c r="V135" s="17"/>
      <c r="W135" s="17"/>
      <c r="X135" s="17"/>
      <c r="Y135" s="4"/>
      <c r="Z135" s="17"/>
      <c r="AA135" s="6"/>
      <c r="AB135" s="6"/>
      <c r="AC135" s="2"/>
      <c r="AD135" s="2"/>
      <c r="AE135" s="2"/>
    </row>
    <row r="136" s="1" customFormat="1" spans="1:3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4"/>
      <c r="U136" s="5"/>
      <c r="V136" s="17"/>
      <c r="W136" s="17"/>
      <c r="X136" s="17"/>
      <c r="Y136" s="4"/>
      <c r="Z136" s="17"/>
      <c r="AA136" s="6"/>
      <c r="AB136" s="6"/>
      <c r="AC136" s="2"/>
      <c r="AD136" s="2"/>
      <c r="AE136" s="2"/>
    </row>
    <row r="137" s="1" customFormat="1" spans="1:3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4"/>
      <c r="U137" s="5"/>
      <c r="V137" s="17"/>
      <c r="W137" s="17"/>
      <c r="X137" s="17"/>
      <c r="Y137" s="4"/>
      <c r="Z137" s="17"/>
      <c r="AA137" s="6"/>
      <c r="AB137" s="6"/>
      <c r="AC137" s="2"/>
      <c r="AD137" s="2"/>
      <c r="AE137" s="2"/>
    </row>
    <row r="138" s="1" customFormat="1" spans="1:3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4"/>
      <c r="U138" s="5"/>
      <c r="V138" s="17"/>
      <c r="W138" s="17"/>
      <c r="X138" s="17"/>
      <c r="Y138" s="4"/>
      <c r="Z138" s="17"/>
      <c r="AA138" s="6"/>
      <c r="AB138" s="6"/>
      <c r="AC138" s="2"/>
      <c r="AD138" s="2"/>
      <c r="AE138" s="2"/>
    </row>
    <row r="139" s="1" customFormat="1" spans="1:3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4"/>
      <c r="U139" s="5"/>
      <c r="V139" s="17"/>
      <c r="W139" s="17"/>
      <c r="X139" s="17"/>
      <c r="Y139" s="4"/>
      <c r="Z139" s="17"/>
      <c r="AA139" s="6"/>
      <c r="AB139" s="6"/>
      <c r="AC139" s="2"/>
      <c r="AD139" s="2"/>
      <c r="AE139" s="2"/>
    </row>
    <row r="140" s="1" customFormat="1" spans="1:3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/>
      <c r="U140" s="5"/>
      <c r="V140" s="17"/>
      <c r="W140" s="17"/>
      <c r="X140" s="17"/>
      <c r="Y140" s="4"/>
      <c r="Z140" s="17"/>
      <c r="AA140" s="6"/>
      <c r="AB140" s="6"/>
      <c r="AC140" s="2"/>
      <c r="AD140" s="2"/>
      <c r="AE140" s="2"/>
    </row>
    <row r="141" s="1" customFormat="1" spans="1:3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4"/>
      <c r="U141" s="5"/>
      <c r="V141" s="17"/>
      <c r="W141" s="17"/>
      <c r="X141" s="17"/>
      <c r="Y141" s="4"/>
      <c r="Z141" s="17"/>
      <c r="AA141" s="6"/>
      <c r="AB141" s="6"/>
      <c r="AC141" s="2"/>
      <c r="AD141" s="2"/>
      <c r="AE141" s="2"/>
    </row>
    <row r="142" s="1" customFormat="1" spans="1:3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4"/>
      <c r="U142" s="5"/>
      <c r="V142" s="17"/>
      <c r="W142" s="17"/>
      <c r="X142" s="17"/>
      <c r="Y142" s="4"/>
      <c r="Z142" s="17"/>
      <c r="AA142" s="6"/>
      <c r="AB142" s="6"/>
      <c r="AC142" s="2"/>
      <c r="AD142" s="2"/>
      <c r="AE142" s="2"/>
    </row>
    <row r="143" s="1" customFormat="1" spans="1:3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4"/>
      <c r="U143" s="5"/>
      <c r="V143" s="17"/>
      <c r="W143" s="17"/>
      <c r="X143" s="17"/>
      <c r="Y143" s="4"/>
      <c r="Z143" s="17"/>
      <c r="AA143" s="6"/>
      <c r="AB143" s="6"/>
      <c r="AC143" s="2"/>
      <c r="AD143" s="2"/>
      <c r="AE143" s="2"/>
    </row>
    <row r="144" s="1" customFormat="1" spans="1:3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  <c r="U144" s="5"/>
      <c r="V144" s="17"/>
      <c r="W144" s="17"/>
      <c r="X144" s="17"/>
      <c r="Y144" s="4"/>
      <c r="Z144" s="17"/>
      <c r="AA144" s="6"/>
      <c r="AB144" s="6"/>
      <c r="AC144" s="2"/>
      <c r="AD144" s="2"/>
      <c r="AE144" s="2"/>
    </row>
    <row r="145" s="1" customFormat="1" spans="1:3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4"/>
      <c r="U145" s="5"/>
      <c r="V145" s="17"/>
      <c r="W145" s="17"/>
      <c r="X145" s="17"/>
      <c r="Y145" s="4"/>
      <c r="Z145" s="17"/>
      <c r="AA145" s="6"/>
      <c r="AB145" s="6"/>
      <c r="AC145" s="2"/>
      <c r="AD145" s="2"/>
      <c r="AE145" s="2"/>
    </row>
    <row r="146" s="1" customFormat="1" spans="1:3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  <c r="U146" s="5"/>
      <c r="V146" s="17"/>
      <c r="W146" s="17"/>
      <c r="X146" s="17"/>
      <c r="Y146" s="4"/>
      <c r="Z146" s="17"/>
      <c r="AA146" s="6"/>
      <c r="AB146" s="6"/>
      <c r="AC146" s="2"/>
      <c r="AD146" s="2"/>
      <c r="AE146" s="2"/>
    </row>
    <row r="147" s="1" customFormat="1" spans="1:3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4"/>
      <c r="U147" s="5"/>
      <c r="V147" s="17"/>
      <c r="W147" s="17"/>
      <c r="X147" s="17"/>
      <c r="Y147" s="4"/>
      <c r="Z147" s="17"/>
      <c r="AA147" s="6"/>
      <c r="AB147" s="6"/>
      <c r="AC147" s="2"/>
      <c r="AD147" s="2"/>
      <c r="AE147" s="2"/>
    </row>
    <row r="148" s="1" customFormat="1" spans="1:3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  <c r="U148" s="5"/>
      <c r="V148" s="17"/>
      <c r="W148" s="17"/>
      <c r="X148" s="17"/>
      <c r="Y148" s="4"/>
      <c r="Z148" s="17"/>
      <c r="AA148" s="6"/>
      <c r="AB148" s="6"/>
      <c r="AC148" s="2"/>
      <c r="AD148" s="2"/>
      <c r="AE148" s="2"/>
    </row>
    <row r="149" s="1" customFormat="1" spans="1:3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4"/>
      <c r="U149" s="5"/>
      <c r="V149" s="17"/>
      <c r="W149" s="17"/>
      <c r="X149" s="17"/>
      <c r="Y149" s="4"/>
      <c r="Z149" s="17"/>
      <c r="AA149" s="6"/>
      <c r="AB149" s="6"/>
      <c r="AC149" s="2"/>
      <c r="AD149" s="2"/>
      <c r="AE149" s="2"/>
    </row>
    <row r="150" s="1" customFormat="1" spans="1:3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  <c r="U150" s="5"/>
      <c r="V150" s="17"/>
      <c r="W150" s="17"/>
      <c r="X150" s="17"/>
      <c r="Y150" s="4"/>
      <c r="Z150" s="17"/>
      <c r="AA150" s="6"/>
      <c r="AB150" s="6"/>
      <c r="AC150" s="2"/>
      <c r="AD150" s="2"/>
      <c r="AE150" s="2"/>
    </row>
    <row r="151" s="1" customFormat="1" spans="1:3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4"/>
      <c r="U151" s="5"/>
      <c r="V151" s="17"/>
      <c r="W151" s="17"/>
      <c r="X151" s="17"/>
      <c r="Y151" s="4"/>
      <c r="Z151" s="17"/>
      <c r="AA151" s="6"/>
      <c r="AB151" s="6"/>
      <c r="AC151" s="2"/>
      <c r="AD151" s="2"/>
      <c r="AE151" s="2"/>
    </row>
    <row r="152" s="1" customFormat="1" spans="1:3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  <c r="U152" s="5"/>
      <c r="V152" s="17"/>
      <c r="W152" s="17"/>
      <c r="X152" s="17"/>
      <c r="Y152" s="4"/>
      <c r="Z152" s="17"/>
      <c r="AA152" s="6"/>
      <c r="AB152" s="6"/>
      <c r="AC152" s="2"/>
      <c r="AD152" s="2"/>
      <c r="AE152" s="2"/>
    </row>
    <row r="153" s="1" customFormat="1" spans="1:3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4"/>
      <c r="U153" s="5"/>
      <c r="V153" s="17"/>
      <c r="W153" s="17"/>
      <c r="X153" s="17"/>
      <c r="Y153" s="4"/>
      <c r="Z153" s="17"/>
      <c r="AA153" s="6"/>
      <c r="AB153" s="6"/>
      <c r="AC153" s="2"/>
      <c r="AD153" s="2"/>
      <c r="AE153" s="2"/>
    </row>
    <row r="154" s="1" customFormat="1" spans="1:3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4"/>
      <c r="U154" s="5"/>
      <c r="V154" s="17"/>
      <c r="W154" s="17"/>
      <c r="X154" s="17"/>
      <c r="Y154" s="4"/>
      <c r="Z154" s="17"/>
      <c r="AA154" s="6"/>
      <c r="AB154" s="6"/>
      <c r="AC154" s="2"/>
      <c r="AD154" s="2"/>
      <c r="AE154" s="2"/>
    </row>
    <row r="155" s="1" customFormat="1" spans="1:3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4"/>
      <c r="U155" s="5"/>
      <c r="V155" s="17"/>
      <c r="W155" s="17"/>
      <c r="X155" s="17"/>
      <c r="Y155" s="4"/>
      <c r="Z155" s="17"/>
      <c r="AA155" s="6"/>
      <c r="AB155" s="6"/>
      <c r="AC155" s="2"/>
      <c r="AD155" s="2"/>
      <c r="AE155" s="2"/>
    </row>
    <row r="156" s="1" customFormat="1" spans="1:3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4"/>
      <c r="U156" s="5"/>
      <c r="V156" s="17"/>
      <c r="W156" s="17"/>
      <c r="X156" s="17"/>
      <c r="Y156" s="4"/>
      <c r="Z156" s="17"/>
      <c r="AA156" s="6"/>
      <c r="AB156" s="6"/>
      <c r="AC156" s="2"/>
      <c r="AD156" s="2"/>
      <c r="AE156" s="2"/>
    </row>
    <row r="157" s="1" customFormat="1" spans="1:3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4"/>
      <c r="U157" s="5"/>
      <c r="V157" s="17"/>
      <c r="W157" s="17"/>
      <c r="X157" s="17"/>
      <c r="Y157" s="4"/>
      <c r="Z157" s="17"/>
      <c r="AA157" s="6"/>
      <c r="AB157" s="6"/>
      <c r="AC157" s="2"/>
      <c r="AD157" s="2"/>
      <c r="AE157" s="2"/>
    </row>
    <row r="158" s="1" customFormat="1" spans="1:3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4"/>
      <c r="U158" s="5"/>
      <c r="V158" s="17"/>
      <c r="W158" s="17"/>
      <c r="X158" s="17"/>
      <c r="Y158" s="4"/>
      <c r="Z158" s="17"/>
      <c r="AA158" s="6"/>
      <c r="AB158" s="6"/>
      <c r="AC158" s="2"/>
      <c r="AD158" s="2"/>
      <c r="AE158" s="2"/>
    </row>
  </sheetData>
  <sheetProtection algorithmName="SHA-512" hashValue="iNght2zT5dRuoeYugiTSMTlsVYwlY90IQWL1cG+yclzhU3PMAFYgRQVvy1g9Y+M/dZA037G5d6qjvzWbM9wYpQ==" saltValue="5ZgKF2yto+A0GYT3uQ5TmQ==" spinCount="100000" sheet="1" objects="1"/>
  <sortState ref="A2:AB158">
    <sortCondition ref="C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经济学</vt:lpstr>
      <vt:lpstr>金融学</vt:lpstr>
      <vt:lpstr>会计学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w'j</dc:creator>
  <cp:lastModifiedBy>小爱</cp:lastModifiedBy>
  <dcterms:created xsi:type="dcterms:W3CDTF">2023-05-12T11:15:00Z</dcterms:created>
  <dcterms:modified xsi:type="dcterms:W3CDTF">2026-09-02T05:42:30Z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96C030F156094E50B576FCE847034B06_12</vt:lpwstr>
  </property>
  <property fmtid="{D5CDD505-2E9C-101B-9397-08002B2CF9AE}" pid="4" name="CalculationRule">
    <vt:i4>0</vt:i4>
  </property>
</Properties>
</file>