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秘书\20-21-1\教务\推免\"/>
    </mc:Choice>
  </mc:AlternateContent>
  <bookViews>
    <workbookView xWindow="0" yWindow="0" windowWidth="15915" windowHeight="7410"/>
  </bookViews>
  <sheets>
    <sheet name="公示版本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4" i="1" l="1"/>
  <c r="S64" i="1" s="1"/>
  <c r="R63" i="1"/>
  <c r="S63" i="1" s="1"/>
  <c r="R62" i="1"/>
  <c r="R61" i="1"/>
  <c r="R60" i="1"/>
  <c r="S60" i="1" s="1"/>
  <c r="R59" i="1"/>
  <c r="S59" i="1" s="1"/>
  <c r="R58" i="1"/>
  <c r="S58" i="1" s="1"/>
  <c r="R57" i="1"/>
  <c r="R56" i="1"/>
  <c r="S62" i="1" s="1"/>
  <c r="I51" i="1"/>
  <c r="K51" i="1" s="1"/>
  <c r="I50" i="1"/>
  <c r="K50" i="1" s="1"/>
  <c r="R49" i="1"/>
  <c r="I49" i="1"/>
  <c r="K49" i="1" s="1"/>
  <c r="I48" i="1"/>
  <c r="K48" i="1" s="1"/>
  <c r="R47" i="1"/>
  <c r="I47" i="1"/>
  <c r="K47" i="1" s="1"/>
  <c r="I46" i="1"/>
  <c r="K46" i="1" s="1"/>
  <c r="R45" i="1"/>
  <c r="I45" i="1"/>
  <c r="K45" i="1" s="1"/>
  <c r="I44" i="1"/>
  <c r="K44" i="1" s="1"/>
  <c r="R38" i="1"/>
  <c r="S38" i="1" s="1"/>
  <c r="R37" i="1"/>
  <c r="S37" i="1" s="1"/>
  <c r="R36" i="1"/>
  <c r="R35" i="1"/>
  <c r="S35" i="1" s="1"/>
  <c r="R34" i="1"/>
  <c r="S34" i="1" s="1"/>
  <c r="R33" i="1"/>
  <c r="S33" i="1" s="1"/>
  <c r="R32" i="1"/>
  <c r="R31" i="1"/>
  <c r="S31" i="1" s="1"/>
  <c r="R30" i="1"/>
  <c r="S30" i="1" s="1"/>
  <c r="R29" i="1"/>
  <c r="S29" i="1" s="1"/>
  <c r="R28" i="1"/>
  <c r="R27" i="1"/>
  <c r="S27" i="1" s="1"/>
  <c r="R26" i="1"/>
  <c r="S28" i="1" s="1"/>
  <c r="R25" i="1"/>
  <c r="S25" i="1" s="1"/>
  <c r="R24" i="1"/>
  <c r="R23" i="1"/>
  <c r="S23" i="1" s="1"/>
  <c r="S36" i="1" l="1"/>
  <c r="S24" i="1"/>
  <c r="S56" i="1"/>
  <c r="S61" i="1"/>
  <c r="S57" i="1"/>
  <c r="R44" i="1"/>
  <c r="S47" i="1" s="1"/>
  <c r="R46" i="1"/>
  <c r="R48" i="1"/>
  <c r="R50" i="1"/>
  <c r="S50" i="1" s="1"/>
  <c r="S26" i="1"/>
  <c r="S32" i="1"/>
  <c r="S46" i="1" l="1"/>
  <c r="S48" i="1"/>
  <c r="S45" i="1"/>
  <c r="S44" i="1"/>
  <c r="S49" i="1"/>
  <c r="I3" i="1" l="1"/>
  <c r="I15" i="1"/>
  <c r="I16" i="1"/>
  <c r="I8" i="1"/>
  <c r="I12" i="1"/>
  <c r="I5" i="1"/>
  <c r="I13" i="1"/>
  <c r="I4" i="1"/>
  <c r="I17" i="1"/>
  <c r="I11" i="1"/>
  <c r="I7" i="1"/>
  <c r="I9" i="1"/>
  <c r="I18" i="1"/>
  <c r="I10" i="1"/>
  <c r="I6" i="1"/>
  <c r="I14" i="1"/>
  <c r="K10" i="1" l="1"/>
  <c r="R10" i="1"/>
  <c r="K11" i="1"/>
  <c r="R11" i="1"/>
  <c r="K5" i="1"/>
  <c r="R5" i="1"/>
  <c r="K15" i="1"/>
  <c r="R15" i="1"/>
  <c r="K18" i="1"/>
  <c r="K17" i="1"/>
  <c r="R17" i="1"/>
  <c r="K12" i="1"/>
  <c r="R12" i="1"/>
  <c r="K3" i="1"/>
  <c r="R3" i="1"/>
  <c r="K14" i="1"/>
  <c r="R14" i="1"/>
  <c r="K9" i="1"/>
  <c r="R9" i="1"/>
  <c r="K4" i="1"/>
  <c r="R4" i="1"/>
  <c r="K8" i="1"/>
  <c r="R8" i="1"/>
  <c r="K6" i="1"/>
  <c r="R6" i="1"/>
  <c r="K7" i="1"/>
  <c r="R7" i="1"/>
  <c r="K13" i="1"/>
  <c r="R13" i="1"/>
  <c r="K16" i="1"/>
  <c r="R16" i="1"/>
  <c r="S13" i="1" l="1"/>
  <c r="S6" i="1"/>
  <c r="S4" i="1"/>
  <c r="S8" i="1"/>
  <c r="S3" i="1"/>
  <c r="S15" i="1"/>
  <c r="S14" i="1"/>
  <c r="S12" i="1"/>
  <c r="S16" i="1"/>
  <c r="S7" i="1"/>
  <c r="S9" i="1"/>
  <c r="S17" i="1"/>
  <c r="S11" i="1"/>
  <c r="S5" i="1"/>
  <c r="S10" i="1"/>
</calcChain>
</file>

<file path=xl/sharedStrings.xml><?xml version="1.0" encoding="utf-8"?>
<sst xmlns="http://schemas.openxmlformats.org/spreadsheetml/2006/main" count="297" uniqueCount="116">
  <si>
    <t>学号</t>
  </si>
  <si>
    <t>姓名</t>
  </si>
  <si>
    <t>18年综测</t>
    <phoneticPr fontId="1" type="noConversion"/>
  </si>
  <si>
    <t>19年综测</t>
    <phoneticPr fontId="1" type="noConversion"/>
  </si>
  <si>
    <t>19年综测排名
（78人）</t>
    <phoneticPr fontId="1" type="noConversion"/>
  </si>
  <si>
    <t>20年综测</t>
    <phoneticPr fontId="1" type="noConversion"/>
  </si>
  <si>
    <t>20年综测排名
（78人）</t>
    <phoneticPr fontId="1" type="noConversion"/>
  </si>
  <si>
    <t>三年平均综测</t>
    <phoneticPr fontId="1" type="noConversion"/>
  </si>
  <si>
    <t>必修课加权平均</t>
    <phoneticPr fontId="1" type="noConversion"/>
  </si>
  <si>
    <t>综测+加权平均</t>
    <phoneticPr fontId="1" type="noConversion"/>
  </si>
  <si>
    <t>绩点</t>
    <phoneticPr fontId="1" type="noConversion"/>
  </si>
  <si>
    <t>是否
挂科</t>
    <phoneticPr fontId="1" type="noConversion"/>
  </si>
  <si>
    <t>四级通过情况</t>
    <phoneticPr fontId="1" type="noConversion"/>
  </si>
  <si>
    <t>政治面貌</t>
    <phoneticPr fontId="1" type="noConversion"/>
  </si>
  <si>
    <t>刘浪</t>
  </si>
  <si>
    <t>否</t>
  </si>
  <si>
    <t>是</t>
  </si>
  <si>
    <t>共产党员</t>
    <phoneticPr fontId="1" type="noConversion"/>
  </si>
  <si>
    <t>苗欣雨</t>
  </si>
  <si>
    <t>预备党员</t>
    <phoneticPr fontId="1" type="noConversion"/>
  </si>
  <si>
    <t>共青团员</t>
  </si>
  <si>
    <t>潘惠媛</t>
  </si>
  <si>
    <t>左都凤</t>
  </si>
  <si>
    <t>群众</t>
  </si>
  <si>
    <t>虢迪</t>
  </si>
  <si>
    <t>李梦</t>
  </si>
  <si>
    <t>李蓉蓉</t>
  </si>
  <si>
    <t>吴越</t>
  </si>
  <si>
    <t>刘正飞</t>
  </si>
  <si>
    <t>王飞</t>
  </si>
  <si>
    <t>刘亚锋</t>
  </si>
  <si>
    <t>杨晔</t>
  </si>
  <si>
    <t>周婧怡</t>
  </si>
  <si>
    <t>李湍</t>
  </si>
  <si>
    <t>罗嘉</t>
  </si>
  <si>
    <t>吴剑</t>
  </si>
  <si>
    <t>18年综测</t>
    <phoneticPr fontId="1" type="noConversion"/>
  </si>
  <si>
    <t>18年综测排名
（73人）</t>
    <phoneticPr fontId="1" type="noConversion"/>
  </si>
  <si>
    <t>19年综测</t>
    <phoneticPr fontId="1" type="noConversion"/>
  </si>
  <si>
    <t>19年综测排名
（66人）</t>
    <phoneticPr fontId="1" type="noConversion"/>
  </si>
  <si>
    <t>20年综测</t>
    <phoneticPr fontId="1" type="noConversion"/>
  </si>
  <si>
    <t>20年综测排名
（65人）</t>
    <phoneticPr fontId="1" type="noConversion"/>
  </si>
  <si>
    <t>三年平均综测</t>
    <phoneticPr fontId="1" type="noConversion"/>
  </si>
  <si>
    <t>必修课加权平均</t>
    <phoneticPr fontId="1" type="noConversion"/>
  </si>
  <si>
    <t>综测+加权平均</t>
    <phoneticPr fontId="1" type="noConversion"/>
  </si>
  <si>
    <t>绩点</t>
    <phoneticPr fontId="1" type="noConversion"/>
  </si>
  <si>
    <t>是否
挂科</t>
    <phoneticPr fontId="1" type="noConversion"/>
  </si>
  <si>
    <t>四级通过情况</t>
    <phoneticPr fontId="1" type="noConversion"/>
  </si>
  <si>
    <t>政治面貌</t>
    <phoneticPr fontId="1" type="noConversion"/>
  </si>
  <si>
    <t>刘志远</t>
  </si>
  <si>
    <t>王雅强</t>
  </si>
  <si>
    <t>杨世龙</t>
  </si>
  <si>
    <t>杨智雄</t>
  </si>
  <si>
    <t>郭昊</t>
  </si>
  <si>
    <t>李露露</t>
  </si>
  <si>
    <t>魏浩然</t>
  </si>
  <si>
    <t>张志航</t>
  </si>
  <si>
    <t>前5学期必修课优良率</t>
    <phoneticPr fontId="1" type="noConversion"/>
  </si>
  <si>
    <t>18年综测</t>
  </si>
  <si>
    <t>18年综测排名
（81人）</t>
  </si>
  <si>
    <t>19年综测</t>
  </si>
  <si>
    <t>19年综测排名
（83人）</t>
  </si>
  <si>
    <t>20年综测</t>
  </si>
  <si>
    <t>20年综测排名
（83人）</t>
  </si>
  <si>
    <t>三年平均综测</t>
  </si>
  <si>
    <t>必修课加权平均</t>
  </si>
  <si>
    <t>综测+加权平均</t>
  </si>
  <si>
    <t>绩点</t>
  </si>
  <si>
    <t>是否
挂科</t>
  </si>
  <si>
    <t>四级通过情况</t>
  </si>
  <si>
    <t>政治面貌</t>
  </si>
  <si>
    <t>张正宇</t>
  </si>
  <si>
    <t>冯艳红</t>
  </si>
  <si>
    <t>中共预备党员</t>
  </si>
  <si>
    <t>章振祥</t>
  </si>
  <si>
    <t>崔盼盼</t>
  </si>
  <si>
    <t>刘立昊</t>
  </si>
  <si>
    <t>冯亚龙</t>
  </si>
  <si>
    <t>刘睿廷</t>
  </si>
  <si>
    <t>中共党员</t>
  </si>
  <si>
    <t>张文政</t>
  </si>
  <si>
    <t>王志鹏</t>
  </si>
  <si>
    <t>李洪壮</t>
  </si>
  <si>
    <t>岳会山</t>
  </si>
  <si>
    <t>王夕月</t>
  </si>
  <si>
    <t>李祥云</t>
  </si>
  <si>
    <t>刘晋良</t>
  </si>
  <si>
    <t>李争</t>
  </si>
  <si>
    <t>陈玉刚</t>
  </si>
  <si>
    <t>王霄逸</t>
  </si>
  <si>
    <t>焦瑛琪</t>
  </si>
  <si>
    <t>曾驿森</t>
  </si>
  <si>
    <t>李梦瑶</t>
  </si>
  <si>
    <t>许保珅</t>
  </si>
  <si>
    <t>孔天威</t>
  </si>
  <si>
    <t>朱良玉</t>
  </si>
  <si>
    <t>张嘉辉</t>
  </si>
  <si>
    <t>杨旭东</t>
  </si>
  <si>
    <t>巩熠</t>
  </si>
  <si>
    <t>王宗岩</t>
  </si>
  <si>
    <t>刘源</t>
  </si>
  <si>
    <t>面试成绩</t>
    <phoneticPr fontId="1" type="noConversion"/>
  </si>
  <si>
    <t>总成绩</t>
    <phoneticPr fontId="1" type="noConversion"/>
  </si>
  <si>
    <t>排名</t>
    <phoneticPr fontId="1" type="noConversion"/>
  </si>
  <si>
    <t>18年综测排名
（81人）</t>
    <phoneticPr fontId="1" type="noConversion"/>
  </si>
  <si>
    <t>18年综测排名
（52人）</t>
    <phoneticPr fontId="1" type="noConversion"/>
  </si>
  <si>
    <t>19年综测排名
（50人）</t>
    <phoneticPr fontId="1" type="noConversion"/>
  </si>
  <si>
    <t>20年综测排名
（48人）</t>
    <phoneticPr fontId="1" type="noConversion"/>
  </si>
  <si>
    <t>排名</t>
    <phoneticPr fontId="1" type="noConversion"/>
  </si>
  <si>
    <t>备注</t>
    <phoneticPr fontId="1" type="noConversion"/>
  </si>
  <si>
    <t>排名</t>
    <phoneticPr fontId="1" type="noConversion"/>
  </si>
  <si>
    <t>放弃推免资格</t>
    <phoneticPr fontId="1" type="noConversion"/>
  </si>
  <si>
    <t>2017级机械设计制造及其自动化专业</t>
    <phoneticPr fontId="1" type="noConversion"/>
  </si>
  <si>
    <t>2017级化学工程与工艺专业</t>
    <phoneticPr fontId="1" type="noConversion"/>
  </si>
  <si>
    <t>2017级过程装备与控制工程专业</t>
    <phoneticPr fontId="1" type="noConversion"/>
  </si>
  <si>
    <t>2017级油气储运工程专业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</si>
</sst>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000_);[Red]\(0.00000\)"/>
    <numFmt numFmtId="177" formatCode="0.000000"/>
    <numFmt numFmtId="179" formatCode="0.00000_ "/>
    <numFmt numFmtId="180" formatCode="0.000000_);[Red]\(0.000000\)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楷体"/>
      <family val="3"/>
      <charset val="134"/>
    </font>
    <font>
      <sz val="11"/>
      <color theme="1"/>
      <name val="等线"/>
      <family val="2"/>
      <scheme val="minor"/>
    </font>
    <font>
      <sz val="16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180" fontId="2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180" fontId="2" fillId="0" borderId="0" xfId="0" applyNumberFormat="1" applyFont="1"/>
    <xf numFmtId="180" fontId="2" fillId="0" borderId="1" xfId="0" applyNumberFormat="1" applyFont="1" applyFill="1" applyBorder="1" applyAlignment="1">
      <alignment horizont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topLeftCell="A43" workbookViewId="0">
      <selection activeCell="X67" sqref="X67"/>
    </sheetView>
  </sheetViews>
  <sheetFormatPr defaultRowHeight="14.25" x14ac:dyDescent="0.2"/>
  <cols>
    <col min="1" max="1" width="11.875" style="21" customWidth="1"/>
    <col min="2" max="2" width="9" style="21"/>
    <col min="3" max="3" width="11" style="21" customWidth="1"/>
    <col min="4" max="4" width="9" style="21" customWidth="1"/>
    <col min="5" max="5" width="9.875" style="21" customWidth="1"/>
    <col min="6" max="6" width="9" style="21" customWidth="1"/>
    <col min="7" max="7" width="9.875" style="21" customWidth="1"/>
    <col min="8" max="8" width="9" style="21" customWidth="1"/>
    <col min="9" max="9" width="10.875" style="24" customWidth="1"/>
    <col min="10" max="10" width="10.5" style="21" bestFit="1" customWidth="1"/>
    <col min="11" max="11" width="10.25" style="21" customWidth="1"/>
    <col min="12" max="13" width="9.125" style="21" bestFit="1" customWidth="1"/>
    <col min="14" max="15" width="9" style="21"/>
    <col min="16" max="17" width="9.125" style="21" bestFit="1" customWidth="1"/>
    <col min="18" max="18" width="11.625" style="24" bestFit="1" customWidth="1"/>
    <col min="19" max="19" width="8.875" style="21" customWidth="1"/>
    <col min="20" max="20" width="13.5" style="21" customWidth="1"/>
  </cols>
  <sheetData>
    <row r="1" spans="1:20" s="1" customFormat="1" ht="39.950000000000003" customHeight="1" x14ac:dyDescent="0.2">
      <c r="A1" s="5" t="s">
        <v>113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s="4" customFormat="1" ht="70.5" customHeight="1" x14ac:dyDescent="0.2">
      <c r="A2" s="2" t="s">
        <v>0</v>
      </c>
      <c r="B2" s="3" t="s">
        <v>1</v>
      </c>
      <c r="C2" s="3" t="s">
        <v>2</v>
      </c>
      <c r="D2" s="2" t="s">
        <v>104</v>
      </c>
      <c r="E2" s="3" t="s">
        <v>3</v>
      </c>
      <c r="F2" s="2" t="s">
        <v>4</v>
      </c>
      <c r="G2" s="3" t="s">
        <v>5</v>
      </c>
      <c r="H2" s="2" t="s">
        <v>6</v>
      </c>
      <c r="I2" s="22" t="s">
        <v>7</v>
      </c>
      <c r="J2" s="2" t="s">
        <v>8</v>
      </c>
      <c r="K2" s="2" t="s">
        <v>9</v>
      </c>
      <c r="L2" s="2" t="s">
        <v>10</v>
      </c>
      <c r="M2" s="2" t="s">
        <v>57</v>
      </c>
      <c r="N2" s="2" t="s">
        <v>11</v>
      </c>
      <c r="O2" s="2" t="s">
        <v>12</v>
      </c>
      <c r="P2" s="2" t="s">
        <v>13</v>
      </c>
      <c r="Q2" s="3" t="s">
        <v>101</v>
      </c>
      <c r="R2" s="22" t="s">
        <v>102</v>
      </c>
      <c r="S2" s="3" t="s">
        <v>110</v>
      </c>
      <c r="T2" s="3" t="s">
        <v>109</v>
      </c>
    </row>
    <row r="3" spans="1:20" s="1" customFormat="1" x14ac:dyDescent="0.2">
      <c r="A3" s="9">
        <v>2017015381</v>
      </c>
      <c r="B3" s="9" t="s">
        <v>35</v>
      </c>
      <c r="C3" s="10">
        <v>97.47533333333331</v>
      </c>
      <c r="D3" s="9">
        <v>3</v>
      </c>
      <c r="E3" s="10">
        <v>98.360399999999998</v>
      </c>
      <c r="F3" s="9">
        <v>2</v>
      </c>
      <c r="G3" s="11">
        <v>96.021000000000001</v>
      </c>
      <c r="H3" s="9">
        <v>2</v>
      </c>
      <c r="I3" s="23">
        <f t="shared" ref="I3:I18" si="0">(C3+E3+G3)/3</f>
        <v>97.28557777777776</v>
      </c>
      <c r="J3" s="12">
        <v>91.422594142259413</v>
      </c>
      <c r="K3" s="9">
        <f t="shared" ref="K3:K18" si="1">I3*0.2+J3*0.7</f>
        <v>83.452931455137133</v>
      </c>
      <c r="L3" s="9">
        <v>4.1500000000000004</v>
      </c>
      <c r="M3" s="13">
        <v>0.87755102040816324</v>
      </c>
      <c r="N3" s="9" t="s">
        <v>15</v>
      </c>
      <c r="O3" s="9" t="s">
        <v>16</v>
      </c>
      <c r="P3" s="10" t="s">
        <v>19</v>
      </c>
      <c r="Q3" s="9">
        <v>100</v>
      </c>
      <c r="R3" s="23">
        <f>I3*0.2+J3*0.7+Q3*0.1</f>
        <v>93.452931455137133</v>
      </c>
      <c r="S3" s="10">
        <f>RANK(R3,R$3:R$18)</f>
        <v>1</v>
      </c>
      <c r="T3" s="10"/>
    </row>
    <row r="4" spans="1:20" s="1" customFormat="1" x14ac:dyDescent="0.2">
      <c r="A4" s="9">
        <v>2017015341</v>
      </c>
      <c r="B4" s="9" t="s">
        <v>28</v>
      </c>
      <c r="C4" s="10">
        <v>94.602867256637168</v>
      </c>
      <c r="D4" s="9">
        <v>7</v>
      </c>
      <c r="E4" s="10">
        <v>96.793420289855064</v>
      </c>
      <c r="F4" s="9">
        <v>5</v>
      </c>
      <c r="G4" s="11">
        <v>96.651769230769233</v>
      </c>
      <c r="H4" s="9">
        <v>1</v>
      </c>
      <c r="I4" s="23">
        <f t="shared" si="0"/>
        <v>96.016018925753826</v>
      </c>
      <c r="J4" s="12">
        <v>91.2</v>
      </c>
      <c r="K4" s="9">
        <f t="shared" si="1"/>
        <v>83.043203785150766</v>
      </c>
      <c r="L4" s="9">
        <v>4.13</v>
      </c>
      <c r="M4" s="13">
        <v>0.97959183673469385</v>
      </c>
      <c r="N4" s="9" t="s">
        <v>15</v>
      </c>
      <c r="O4" s="9" t="s">
        <v>16</v>
      </c>
      <c r="P4" s="10" t="s">
        <v>19</v>
      </c>
      <c r="Q4" s="9">
        <v>100</v>
      </c>
      <c r="R4" s="23">
        <f t="shared" ref="R4:R17" si="2">I4*0.2+J4*0.7+Q4*0.1</f>
        <v>93.043203785150766</v>
      </c>
      <c r="S4" s="10">
        <f t="shared" ref="S4:S17" si="3">RANK(R4,R$3:R$18)</f>
        <v>2</v>
      </c>
      <c r="T4" s="10"/>
    </row>
    <row r="5" spans="1:20" s="1" customFormat="1" x14ac:dyDescent="0.2">
      <c r="A5" s="9">
        <v>2017015359</v>
      </c>
      <c r="B5" s="9" t="s">
        <v>30</v>
      </c>
      <c r="C5" s="10">
        <v>98.80583333333324</v>
      </c>
      <c r="D5" s="9">
        <v>1</v>
      </c>
      <c r="E5" s="10">
        <v>98.231999999999999</v>
      </c>
      <c r="F5" s="9">
        <v>3</v>
      </c>
      <c r="G5" s="11">
        <v>92.686303030303037</v>
      </c>
      <c r="H5" s="9">
        <v>4</v>
      </c>
      <c r="I5" s="23">
        <f t="shared" si="0"/>
        <v>96.574712121212087</v>
      </c>
      <c r="J5" s="12">
        <v>90.819277108433738</v>
      </c>
      <c r="K5" s="9">
        <f t="shared" si="1"/>
        <v>82.88843640014602</v>
      </c>
      <c r="L5" s="9">
        <v>4.07</v>
      </c>
      <c r="M5" s="13">
        <v>0.94339622641509435</v>
      </c>
      <c r="N5" s="9" t="s">
        <v>15</v>
      </c>
      <c r="O5" s="9" t="s">
        <v>16</v>
      </c>
      <c r="P5" s="10" t="s">
        <v>20</v>
      </c>
      <c r="Q5" s="9">
        <v>100</v>
      </c>
      <c r="R5" s="23">
        <f t="shared" si="2"/>
        <v>92.88843640014602</v>
      </c>
      <c r="S5" s="10">
        <f t="shared" si="3"/>
        <v>3</v>
      </c>
      <c r="T5" s="10"/>
    </row>
    <row r="6" spans="1:20" s="1" customFormat="1" x14ac:dyDescent="0.2">
      <c r="A6" s="9">
        <v>2017015297</v>
      </c>
      <c r="B6" s="9" t="s">
        <v>18</v>
      </c>
      <c r="C6" s="10">
        <v>98.077464957264979</v>
      </c>
      <c r="D6" s="9">
        <v>2</v>
      </c>
      <c r="E6" s="10">
        <v>103.22252173913043</v>
      </c>
      <c r="F6" s="9">
        <v>1</v>
      </c>
      <c r="G6" s="11">
        <v>91.234888888888889</v>
      </c>
      <c r="H6" s="9">
        <v>5</v>
      </c>
      <c r="I6" s="23">
        <f t="shared" si="0"/>
        <v>97.51162519509478</v>
      </c>
      <c r="J6" s="12">
        <v>90.05</v>
      </c>
      <c r="K6" s="9">
        <f t="shared" si="1"/>
        <v>82.537325039018953</v>
      </c>
      <c r="L6" s="9">
        <v>4.0599999999999996</v>
      </c>
      <c r="M6" s="13">
        <v>0.97959183673469385</v>
      </c>
      <c r="N6" s="9" t="s">
        <v>15</v>
      </c>
      <c r="O6" s="9" t="s">
        <v>16</v>
      </c>
      <c r="P6" s="10" t="s">
        <v>19</v>
      </c>
      <c r="Q6" s="9">
        <v>100</v>
      </c>
      <c r="R6" s="23">
        <f t="shared" si="2"/>
        <v>92.537325039018953</v>
      </c>
      <c r="S6" s="10">
        <f t="shared" si="3"/>
        <v>4</v>
      </c>
      <c r="T6" s="10"/>
    </row>
    <row r="7" spans="1:20" s="1" customFormat="1" x14ac:dyDescent="0.2">
      <c r="A7" s="9">
        <v>2017015327</v>
      </c>
      <c r="B7" s="9" t="s">
        <v>25</v>
      </c>
      <c r="C7" s="10">
        <v>94.079876106194718</v>
      </c>
      <c r="D7" s="9">
        <v>8</v>
      </c>
      <c r="E7" s="10">
        <v>97.520923076923083</v>
      </c>
      <c r="F7" s="9">
        <v>4</v>
      </c>
      <c r="G7" s="11">
        <v>92.95188811188811</v>
      </c>
      <c r="H7" s="9">
        <v>3</v>
      </c>
      <c r="I7" s="23">
        <f t="shared" si="0"/>
        <v>94.850895765001965</v>
      </c>
      <c r="J7" s="12">
        <v>90.00401606425703</v>
      </c>
      <c r="K7" s="9">
        <f t="shared" si="1"/>
        <v>81.972990397980311</v>
      </c>
      <c r="L7" s="9">
        <v>4.03</v>
      </c>
      <c r="M7" s="13">
        <v>0.94339622641509435</v>
      </c>
      <c r="N7" s="9" t="s">
        <v>15</v>
      </c>
      <c r="O7" s="9" t="s">
        <v>16</v>
      </c>
      <c r="P7" s="10" t="s">
        <v>19</v>
      </c>
      <c r="Q7" s="9">
        <v>100</v>
      </c>
      <c r="R7" s="23">
        <f t="shared" si="2"/>
        <v>91.972990397980311</v>
      </c>
      <c r="S7" s="10">
        <f t="shared" si="3"/>
        <v>5</v>
      </c>
      <c r="T7" s="10"/>
    </row>
    <row r="8" spans="1:20" s="1" customFormat="1" x14ac:dyDescent="0.2">
      <c r="A8" s="9">
        <v>2017015363</v>
      </c>
      <c r="B8" s="9" t="s">
        <v>32</v>
      </c>
      <c r="C8" s="10">
        <v>95.335166666666595</v>
      </c>
      <c r="D8" s="9">
        <v>5</v>
      </c>
      <c r="E8" s="10">
        <v>93.451000000000008</v>
      </c>
      <c r="F8" s="9">
        <v>11</v>
      </c>
      <c r="G8" s="11">
        <v>90.037666666666667</v>
      </c>
      <c r="H8" s="9">
        <v>6</v>
      </c>
      <c r="I8" s="23">
        <f t="shared" si="0"/>
        <v>92.941277777777756</v>
      </c>
      <c r="J8" s="12">
        <v>89.662790697674424</v>
      </c>
      <c r="K8" s="9">
        <f t="shared" si="1"/>
        <v>81.352209043927644</v>
      </c>
      <c r="L8" s="9">
        <v>3.97</v>
      </c>
      <c r="M8" s="13">
        <v>0.87272727272727268</v>
      </c>
      <c r="N8" s="9" t="s">
        <v>15</v>
      </c>
      <c r="O8" s="9" t="s">
        <v>16</v>
      </c>
      <c r="P8" s="10" t="s">
        <v>19</v>
      </c>
      <c r="Q8" s="9">
        <v>100</v>
      </c>
      <c r="R8" s="23">
        <f t="shared" si="2"/>
        <v>91.352209043927644</v>
      </c>
      <c r="S8" s="10">
        <f t="shared" si="3"/>
        <v>6</v>
      </c>
      <c r="T8" s="10"/>
    </row>
    <row r="9" spans="1:20" s="1" customFormat="1" x14ac:dyDescent="0.2">
      <c r="A9" s="9">
        <v>2017015326</v>
      </c>
      <c r="B9" s="9" t="s">
        <v>24</v>
      </c>
      <c r="C9" s="10">
        <v>95.20012389380534</v>
      </c>
      <c r="D9" s="9">
        <v>6</v>
      </c>
      <c r="E9" s="10">
        <v>93.519794871794858</v>
      </c>
      <c r="F9" s="9">
        <v>10</v>
      </c>
      <c r="G9" s="11">
        <v>87.10230769230769</v>
      </c>
      <c r="H9" s="9">
        <v>13</v>
      </c>
      <c r="I9" s="23">
        <f t="shared" si="0"/>
        <v>91.940742152635963</v>
      </c>
      <c r="J9" s="12">
        <v>87.608527131782949</v>
      </c>
      <c r="K9" s="9">
        <f t="shared" si="1"/>
        <v>79.714117422775246</v>
      </c>
      <c r="L9" s="9">
        <v>3.79</v>
      </c>
      <c r="M9" s="13">
        <v>0.83636363636363631</v>
      </c>
      <c r="N9" s="9" t="s">
        <v>15</v>
      </c>
      <c r="O9" s="9" t="s">
        <v>16</v>
      </c>
      <c r="P9" s="10" t="s">
        <v>19</v>
      </c>
      <c r="Q9" s="9">
        <v>100</v>
      </c>
      <c r="R9" s="23">
        <f t="shared" si="2"/>
        <v>89.714117422775246</v>
      </c>
      <c r="S9" s="10">
        <f t="shared" si="3"/>
        <v>7</v>
      </c>
      <c r="T9" s="10"/>
    </row>
    <row r="10" spans="1:20" s="1" customFormat="1" x14ac:dyDescent="0.2">
      <c r="A10" s="9">
        <v>2017015299</v>
      </c>
      <c r="B10" s="9" t="s">
        <v>21</v>
      </c>
      <c r="C10" s="10">
        <v>95.825714529914507</v>
      </c>
      <c r="D10" s="9">
        <v>4</v>
      </c>
      <c r="E10" s="10">
        <v>95.087153846153853</v>
      </c>
      <c r="F10" s="9">
        <v>7</v>
      </c>
      <c r="G10" s="11">
        <v>88.478074074074073</v>
      </c>
      <c r="H10" s="9">
        <v>9</v>
      </c>
      <c r="I10" s="23">
        <f t="shared" si="0"/>
        <v>93.130314150047482</v>
      </c>
      <c r="J10" s="12">
        <v>86.798449612403104</v>
      </c>
      <c r="K10" s="9">
        <f t="shared" si="1"/>
        <v>79.384977558691673</v>
      </c>
      <c r="L10" s="9">
        <v>3.7</v>
      </c>
      <c r="M10" s="13">
        <v>0.94545454545454544</v>
      </c>
      <c r="N10" s="9" t="s">
        <v>15</v>
      </c>
      <c r="O10" s="9" t="s">
        <v>16</v>
      </c>
      <c r="P10" s="10" t="s">
        <v>20</v>
      </c>
      <c r="Q10" s="9">
        <v>100</v>
      </c>
      <c r="R10" s="23">
        <f t="shared" si="2"/>
        <v>89.384977558691673</v>
      </c>
      <c r="S10" s="10">
        <f t="shared" si="3"/>
        <v>8</v>
      </c>
      <c r="T10" s="10"/>
    </row>
    <row r="11" spans="1:20" s="1" customFormat="1" x14ac:dyDescent="0.2">
      <c r="A11" s="9">
        <v>2017015328</v>
      </c>
      <c r="B11" s="9" t="s">
        <v>26</v>
      </c>
      <c r="C11" s="10">
        <v>91.753575221238933</v>
      </c>
      <c r="D11" s="9">
        <v>12</v>
      </c>
      <c r="E11" s="10">
        <v>94.391076923076938</v>
      </c>
      <c r="F11" s="9">
        <v>8</v>
      </c>
      <c r="G11" s="11">
        <v>88.465897435897446</v>
      </c>
      <c r="H11" s="9">
        <v>10</v>
      </c>
      <c r="I11" s="23">
        <f t="shared" si="0"/>
        <v>91.536849860071115</v>
      </c>
      <c r="J11" s="12">
        <v>86.596899224806208</v>
      </c>
      <c r="K11" s="9">
        <f t="shared" si="1"/>
        <v>78.925199429378566</v>
      </c>
      <c r="L11" s="9">
        <v>3.68</v>
      </c>
      <c r="M11" s="13">
        <v>0.83636363636363631</v>
      </c>
      <c r="N11" s="9" t="s">
        <v>15</v>
      </c>
      <c r="O11" s="9" t="s">
        <v>16</v>
      </c>
      <c r="P11" s="10" t="s">
        <v>20</v>
      </c>
      <c r="Q11" s="9">
        <v>100</v>
      </c>
      <c r="R11" s="23">
        <f t="shared" si="2"/>
        <v>88.925199429378566</v>
      </c>
      <c r="S11" s="10">
        <f t="shared" si="3"/>
        <v>9</v>
      </c>
      <c r="T11" s="10"/>
    </row>
    <row r="12" spans="1:20" s="1" customFormat="1" x14ac:dyDescent="0.2">
      <c r="A12" s="9">
        <v>2017015362</v>
      </c>
      <c r="B12" s="9" t="s">
        <v>31</v>
      </c>
      <c r="C12" s="10">
        <v>90.882666666666694</v>
      </c>
      <c r="D12" s="9">
        <v>13</v>
      </c>
      <c r="E12" s="10">
        <v>91.936999999999998</v>
      </c>
      <c r="F12" s="9">
        <v>13</v>
      </c>
      <c r="G12" s="11">
        <v>89.317666666666668</v>
      </c>
      <c r="H12" s="9">
        <v>7</v>
      </c>
      <c r="I12" s="23">
        <f t="shared" si="0"/>
        <v>90.712444444444444</v>
      </c>
      <c r="J12" s="12">
        <v>86.779069767441854</v>
      </c>
      <c r="K12" s="9">
        <f t="shared" si="1"/>
        <v>78.887837726098184</v>
      </c>
      <c r="L12" s="9">
        <v>3.71</v>
      </c>
      <c r="M12" s="13">
        <v>0.87272727272727268</v>
      </c>
      <c r="N12" s="9" t="s">
        <v>15</v>
      </c>
      <c r="O12" s="9" t="s">
        <v>16</v>
      </c>
      <c r="P12" s="10" t="s">
        <v>19</v>
      </c>
      <c r="Q12" s="9">
        <v>100</v>
      </c>
      <c r="R12" s="23">
        <f t="shared" si="2"/>
        <v>88.887837726098184</v>
      </c>
      <c r="S12" s="10">
        <f t="shared" si="3"/>
        <v>10</v>
      </c>
      <c r="T12" s="10"/>
    </row>
    <row r="13" spans="1:20" s="1" customFormat="1" x14ac:dyDescent="0.2">
      <c r="A13" s="9">
        <v>2017015346</v>
      </c>
      <c r="B13" s="9" t="s">
        <v>29</v>
      </c>
      <c r="C13" s="10">
        <v>88.540141592920378</v>
      </c>
      <c r="D13" s="9">
        <v>18</v>
      </c>
      <c r="E13" s="10">
        <v>90.508923076923068</v>
      </c>
      <c r="F13" s="9">
        <v>14</v>
      </c>
      <c r="G13" s="11">
        <v>87.0914358974359</v>
      </c>
      <c r="H13" s="9">
        <v>14</v>
      </c>
      <c r="I13" s="23">
        <f t="shared" si="0"/>
        <v>88.713500189093111</v>
      </c>
      <c r="J13" s="12">
        <v>86.193798449612402</v>
      </c>
      <c r="K13" s="9">
        <f t="shared" si="1"/>
        <v>78.078358952547291</v>
      </c>
      <c r="L13" s="9">
        <v>3.62</v>
      </c>
      <c r="M13" s="13">
        <v>0.83636363636363631</v>
      </c>
      <c r="N13" s="9" t="s">
        <v>15</v>
      </c>
      <c r="O13" s="9" t="s">
        <v>16</v>
      </c>
      <c r="P13" s="10" t="s">
        <v>19</v>
      </c>
      <c r="Q13" s="9">
        <v>100</v>
      </c>
      <c r="R13" s="23">
        <f t="shared" si="2"/>
        <v>88.078358952547291</v>
      </c>
      <c r="S13" s="10">
        <f t="shared" si="3"/>
        <v>11</v>
      </c>
      <c r="T13" s="10"/>
    </row>
    <row r="14" spans="1:20" s="1" customFormat="1" x14ac:dyDescent="0.2">
      <c r="A14" s="9">
        <v>2017015296</v>
      </c>
      <c r="B14" s="9" t="s">
        <v>14</v>
      </c>
      <c r="C14" s="10">
        <v>87.962483760683796</v>
      </c>
      <c r="D14" s="9">
        <v>19</v>
      </c>
      <c r="E14" s="10">
        <v>94.296769230769229</v>
      </c>
      <c r="F14" s="9">
        <v>9</v>
      </c>
      <c r="G14" s="11">
        <v>88.974185185185192</v>
      </c>
      <c r="H14" s="9">
        <v>8</v>
      </c>
      <c r="I14" s="23">
        <f t="shared" si="0"/>
        <v>90.41114605887941</v>
      </c>
      <c r="J14" s="12">
        <v>85.100775193798455</v>
      </c>
      <c r="K14" s="9">
        <f t="shared" si="1"/>
        <v>77.652771847434792</v>
      </c>
      <c r="L14" s="9">
        <v>3.51</v>
      </c>
      <c r="M14" s="13">
        <v>0.8</v>
      </c>
      <c r="N14" s="9" t="s">
        <v>15</v>
      </c>
      <c r="O14" s="9" t="s">
        <v>16</v>
      </c>
      <c r="P14" s="10" t="s">
        <v>17</v>
      </c>
      <c r="Q14" s="9">
        <v>100</v>
      </c>
      <c r="R14" s="23">
        <f t="shared" si="2"/>
        <v>87.652771847434792</v>
      </c>
      <c r="S14" s="10">
        <f t="shared" si="3"/>
        <v>12</v>
      </c>
      <c r="T14" s="10"/>
    </row>
    <row r="15" spans="1:20" s="1" customFormat="1" x14ac:dyDescent="0.2">
      <c r="A15" s="9">
        <v>2017015373</v>
      </c>
      <c r="B15" s="9" t="s">
        <v>34</v>
      </c>
      <c r="C15" s="10">
        <v>91.801166666666646</v>
      </c>
      <c r="D15" s="9">
        <v>11</v>
      </c>
      <c r="E15" s="10">
        <v>96.623999999999995</v>
      </c>
      <c r="F15" s="9">
        <v>6</v>
      </c>
      <c r="G15" s="11">
        <v>85.006</v>
      </c>
      <c r="H15" s="9">
        <v>19</v>
      </c>
      <c r="I15" s="23">
        <f t="shared" si="0"/>
        <v>91.143722222222209</v>
      </c>
      <c r="J15" s="12">
        <v>84.531007751937977</v>
      </c>
      <c r="K15" s="9">
        <f t="shared" si="1"/>
        <v>77.400449870801026</v>
      </c>
      <c r="L15" s="9">
        <v>3.45</v>
      </c>
      <c r="M15" s="13">
        <v>0.8</v>
      </c>
      <c r="N15" s="9" t="s">
        <v>15</v>
      </c>
      <c r="O15" s="9" t="s">
        <v>16</v>
      </c>
      <c r="P15" s="10" t="s">
        <v>20</v>
      </c>
      <c r="Q15" s="9">
        <v>100</v>
      </c>
      <c r="R15" s="23">
        <f t="shared" si="2"/>
        <v>87.400449870801026</v>
      </c>
      <c r="S15" s="10">
        <f t="shared" si="3"/>
        <v>13</v>
      </c>
      <c r="T15" s="10"/>
    </row>
    <row r="16" spans="1:20" s="1" customFormat="1" x14ac:dyDescent="0.2">
      <c r="A16" s="9">
        <v>2017015371</v>
      </c>
      <c r="B16" s="9" t="s">
        <v>33</v>
      </c>
      <c r="C16" s="10">
        <v>93.205833333333288</v>
      </c>
      <c r="D16" s="9">
        <v>9</v>
      </c>
      <c r="E16" s="10">
        <v>91.97</v>
      </c>
      <c r="F16" s="9">
        <v>12</v>
      </c>
      <c r="G16" s="11">
        <v>86.299333333333351</v>
      </c>
      <c r="H16" s="9">
        <v>15</v>
      </c>
      <c r="I16" s="23">
        <f t="shared" si="0"/>
        <v>90.491722222222208</v>
      </c>
      <c r="J16" s="12">
        <v>81.934108527131784</v>
      </c>
      <c r="K16" s="9">
        <f t="shared" si="1"/>
        <v>75.452220413436692</v>
      </c>
      <c r="L16" s="9">
        <v>3.24</v>
      </c>
      <c r="M16" s="13">
        <v>0.763636363636364</v>
      </c>
      <c r="N16" s="9" t="s">
        <v>15</v>
      </c>
      <c r="O16" s="9" t="s">
        <v>16</v>
      </c>
      <c r="P16" s="10" t="s">
        <v>20</v>
      </c>
      <c r="Q16" s="9">
        <v>100</v>
      </c>
      <c r="R16" s="23">
        <f t="shared" si="2"/>
        <v>85.452220413436692</v>
      </c>
      <c r="S16" s="10">
        <f t="shared" si="3"/>
        <v>14</v>
      </c>
      <c r="T16" s="10"/>
    </row>
    <row r="17" spans="1:20" s="1" customFormat="1" x14ac:dyDescent="0.2">
      <c r="A17" s="9">
        <v>2017015331</v>
      </c>
      <c r="B17" s="9" t="s">
        <v>27</v>
      </c>
      <c r="C17" s="10">
        <v>84.215893805309747</v>
      </c>
      <c r="D17" s="9">
        <v>31</v>
      </c>
      <c r="E17" s="10">
        <v>88.341000000000008</v>
      </c>
      <c r="F17" s="9">
        <v>18</v>
      </c>
      <c r="G17" s="11">
        <v>87.185128205128223</v>
      </c>
      <c r="H17" s="9">
        <v>12</v>
      </c>
      <c r="I17" s="23">
        <f t="shared" si="0"/>
        <v>86.580674003479317</v>
      </c>
      <c r="J17" s="12">
        <v>82.131782945736433</v>
      </c>
      <c r="K17" s="9">
        <f t="shared" si="1"/>
        <v>74.808382862711369</v>
      </c>
      <c r="L17" s="9">
        <v>3.23</v>
      </c>
      <c r="M17" s="13">
        <v>0.72727272727272729</v>
      </c>
      <c r="N17" s="9" t="s">
        <v>15</v>
      </c>
      <c r="O17" s="9" t="s">
        <v>16</v>
      </c>
      <c r="P17" s="10" t="s">
        <v>20</v>
      </c>
      <c r="Q17" s="9">
        <v>100</v>
      </c>
      <c r="R17" s="23">
        <f t="shared" si="2"/>
        <v>84.808382862711369</v>
      </c>
      <c r="S17" s="10">
        <f t="shared" si="3"/>
        <v>15</v>
      </c>
      <c r="T17" s="10"/>
    </row>
    <row r="18" spans="1:20" s="1" customFormat="1" x14ac:dyDescent="0.2">
      <c r="A18" s="9">
        <v>2017015304</v>
      </c>
      <c r="B18" s="9" t="s">
        <v>22</v>
      </c>
      <c r="C18" s="10">
        <v>83.633355555555539</v>
      </c>
      <c r="D18" s="9">
        <v>37</v>
      </c>
      <c r="E18" s="10">
        <v>86.818999999999988</v>
      </c>
      <c r="F18" s="9">
        <v>24</v>
      </c>
      <c r="G18" s="11">
        <v>80.935370370370379</v>
      </c>
      <c r="H18" s="9">
        <v>29</v>
      </c>
      <c r="I18" s="23">
        <f t="shared" si="0"/>
        <v>83.795908641975302</v>
      </c>
      <c r="J18" s="12">
        <v>82.852713178294579</v>
      </c>
      <c r="K18" s="9">
        <f t="shared" si="1"/>
        <v>74.756080953201263</v>
      </c>
      <c r="L18" s="9">
        <v>3.27</v>
      </c>
      <c r="M18" s="13">
        <v>0.74545454545454548</v>
      </c>
      <c r="N18" s="9" t="s">
        <v>15</v>
      </c>
      <c r="O18" s="9" t="s">
        <v>16</v>
      </c>
      <c r="P18" s="10" t="s">
        <v>20</v>
      </c>
      <c r="Q18" s="9"/>
      <c r="R18" s="23"/>
      <c r="S18" s="10"/>
      <c r="T18" s="10" t="s">
        <v>111</v>
      </c>
    </row>
    <row r="21" spans="1:20" ht="39.950000000000003" customHeight="1" x14ac:dyDescent="0.2">
      <c r="A21" s="14" t="s">
        <v>112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ht="40.5" x14ac:dyDescent="0.2">
      <c r="A22" s="2" t="s">
        <v>0</v>
      </c>
      <c r="B22" s="2" t="s">
        <v>1</v>
      </c>
      <c r="C22" s="15" t="s">
        <v>58</v>
      </c>
      <c r="D22" s="2" t="s">
        <v>59</v>
      </c>
      <c r="E22" s="15" t="s">
        <v>60</v>
      </c>
      <c r="F22" s="2" t="s">
        <v>61</v>
      </c>
      <c r="G22" s="15" t="s">
        <v>62</v>
      </c>
      <c r="H22" s="2" t="s">
        <v>63</v>
      </c>
      <c r="I22" s="22" t="s">
        <v>64</v>
      </c>
      <c r="J22" s="15" t="s">
        <v>65</v>
      </c>
      <c r="K22" s="15" t="s">
        <v>66</v>
      </c>
      <c r="L22" s="2" t="s">
        <v>67</v>
      </c>
      <c r="M22" s="2" t="s">
        <v>57</v>
      </c>
      <c r="N22" s="2" t="s">
        <v>68</v>
      </c>
      <c r="O22" s="2" t="s">
        <v>69</v>
      </c>
      <c r="P22" s="2" t="s">
        <v>70</v>
      </c>
      <c r="Q22" s="3" t="s">
        <v>101</v>
      </c>
      <c r="R22" s="22" t="s">
        <v>102</v>
      </c>
      <c r="S22" s="3" t="s">
        <v>103</v>
      </c>
      <c r="T22" s="3" t="s">
        <v>109</v>
      </c>
    </row>
    <row r="23" spans="1:20" x14ac:dyDescent="0.2">
      <c r="A23" s="9">
        <v>2017015473</v>
      </c>
      <c r="B23" s="9" t="s">
        <v>71</v>
      </c>
      <c r="C23" s="16">
        <v>92.582153846153801</v>
      </c>
      <c r="D23" s="9">
        <v>2</v>
      </c>
      <c r="E23" s="16">
        <v>94.863670103092772</v>
      </c>
      <c r="F23" s="9">
        <v>2</v>
      </c>
      <c r="G23" s="16">
        <v>90.725909090909099</v>
      </c>
      <c r="H23" s="9">
        <v>7</v>
      </c>
      <c r="I23" s="23">
        <v>92.723911013385234</v>
      </c>
      <c r="J23" s="16">
        <v>89.925764192139738</v>
      </c>
      <c r="K23" s="16">
        <v>81.492817137174853</v>
      </c>
      <c r="L23" s="9">
        <v>3.98</v>
      </c>
      <c r="M23" s="17">
        <v>0.875</v>
      </c>
      <c r="N23" s="9" t="s">
        <v>15</v>
      </c>
      <c r="O23" s="9" t="s">
        <v>16</v>
      </c>
      <c r="P23" s="9" t="s">
        <v>20</v>
      </c>
      <c r="Q23" s="9">
        <v>100</v>
      </c>
      <c r="R23" s="25">
        <f t="shared" ref="R23:R38" si="4">I23*0.2+J23*0.7+Q23*0.1</f>
        <v>91.492817137174853</v>
      </c>
      <c r="S23" s="10">
        <f>RANK(R23,R$23:R$39)</f>
        <v>1</v>
      </c>
      <c r="T23" s="18"/>
    </row>
    <row r="24" spans="1:20" x14ac:dyDescent="0.2">
      <c r="A24" s="9">
        <v>2017015386</v>
      </c>
      <c r="B24" s="9" t="s">
        <v>72</v>
      </c>
      <c r="C24" s="16">
        <v>90.835692307692298</v>
      </c>
      <c r="D24" s="9">
        <v>6</v>
      </c>
      <c r="E24" s="16">
        <v>91.922980392156859</v>
      </c>
      <c r="F24" s="9">
        <v>7</v>
      </c>
      <c r="G24" s="16">
        <v>90.536666666666662</v>
      </c>
      <c r="H24" s="9">
        <v>9</v>
      </c>
      <c r="I24" s="23">
        <v>91.098446455505268</v>
      </c>
      <c r="J24" s="16">
        <v>89.904347826086962</v>
      </c>
      <c r="K24" s="16">
        <v>81.152732769361933</v>
      </c>
      <c r="L24" s="9">
        <v>4.03</v>
      </c>
      <c r="M24" s="17">
        <v>0.93617021276595747</v>
      </c>
      <c r="N24" s="9" t="s">
        <v>15</v>
      </c>
      <c r="O24" s="9" t="s">
        <v>16</v>
      </c>
      <c r="P24" s="9" t="s">
        <v>73</v>
      </c>
      <c r="Q24" s="9">
        <v>100</v>
      </c>
      <c r="R24" s="25">
        <f t="shared" si="4"/>
        <v>91.152732769361933</v>
      </c>
      <c r="S24" s="10">
        <f t="shared" ref="S24:S38" si="5">RANK(R24,R$23:R$39)</f>
        <v>2</v>
      </c>
      <c r="T24" s="18"/>
    </row>
    <row r="25" spans="1:20" x14ac:dyDescent="0.2">
      <c r="A25" s="9">
        <v>2017015412</v>
      </c>
      <c r="B25" s="9" t="s">
        <v>74</v>
      </c>
      <c r="C25" s="16">
        <v>94.993538461538407</v>
      </c>
      <c r="D25" s="9">
        <v>1</v>
      </c>
      <c r="E25" s="16">
        <v>95.164487616099024</v>
      </c>
      <c r="F25" s="9">
        <v>1</v>
      </c>
      <c r="G25" s="16">
        <v>93.641666666666652</v>
      </c>
      <c r="H25" s="9">
        <v>2</v>
      </c>
      <c r="I25" s="23">
        <v>94.599897581434689</v>
      </c>
      <c r="J25" s="16">
        <v>88.156621004566205</v>
      </c>
      <c r="K25" s="16">
        <v>80.629614219483273</v>
      </c>
      <c r="L25" s="9">
        <v>3.82</v>
      </c>
      <c r="M25" s="17">
        <v>0.82608695652173914</v>
      </c>
      <c r="N25" s="9" t="s">
        <v>15</v>
      </c>
      <c r="O25" s="9" t="s">
        <v>16</v>
      </c>
      <c r="P25" s="9" t="s">
        <v>73</v>
      </c>
      <c r="Q25" s="9">
        <v>100</v>
      </c>
      <c r="R25" s="25">
        <f t="shared" si="4"/>
        <v>90.629614219483273</v>
      </c>
      <c r="S25" s="10">
        <f t="shared" si="5"/>
        <v>3</v>
      </c>
      <c r="T25" s="18"/>
    </row>
    <row r="26" spans="1:20" x14ac:dyDescent="0.2">
      <c r="A26" s="9">
        <v>2017015385</v>
      </c>
      <c r="B26" s="9" t="s">
        <v>75</v>
      </c>
      <c r="C26" s="16">
        <v>92.548307692307702</v>
      </c>
      <c r="D26" s="9">
        <v>3</v>
      </c>
      <c r="E26" s="16">
        <v>89.936500078431393</v>
      </c>
      <c r="F26" s="9">
        <v>12</v>
      </c>
      <c r="G26" s="16">
        <v>91.97</v>
      </c>
      <c r="H26" s="9">
        <v>4</v>
      </c>
      <c r="I26" s="23">
        <v>91.484935923579698</v>
      </c>
      <c r="J26" s="16">
        <v>87.219282511210764</v>
      </c>
      <c r="K26" s="16">
        <v>79.350484942563469</v>
      </c>
      <c r="L26" s="9">
        <v>3.78</v>
      </c>
      <c r="M26" s="17">
        <v>0.82608695652173914</v>
      </c>
      <c r="N26" s="9" t="s">
        <v>15</v>
      </c>
      <c r="O26" s="9" t="s">
        <v>16</v>
      </c>
      <c r="P26" s="9" t="s">
        <v>20</v>
      </c>
      <c r="Q26" s="9">
        <v>100</v>
      </c>
      <c r="R26" s="25">
        <f t="shared" si="4"/>
        <v>89.350484942563469</v>
      </c>
      <c r="S26" s="10">
        <f t="shared" si="5"/>
        <v>4</v>
      </c>
      <c r="T26" s="18"/>
    </row>
    <row r="27" spans="1:20" x14ac:dyDescent="0.2">
      <c r="A27" s="9">
        <v>2017015436</v>
      </c>
      <c r="B27" s="9" t="s">
        <v>76</v>
      </c>
      <c r="C27" s="16">
        <v>88.512923137958197</v>
      </c>
      <c r="D27" s="9">
        <v>11</v>
      </c>
      <c r="E27" s="16">
        <v>90.003741935483887</v>
      </c>
      <c r="F27" s="9">
        <v>10</v>
      </c>
      <c r="G27" s="16">
        <v>88.242424242424278</v>
      </c>
      <c r="H27" s="9">
        <v>15</v>
      </c>
      <c r="I27" s="23">
        <v>88.919696438622125</v>
      </c>
      <c r="J27" s="16">
        <v>87.897777777777776</v>
      </c>
      <c r="K27" s="16">
        <v>79.312383732168868</v>
      </c>
      <c r="L27" s="9">
        <v>3.81</v>
      </c>
      <c r="M27" s="17">
        <v>0.85106382978723405</v>
      </c>
      <c r="N27" s="9" t="s">
        <v>15</v>
      </c>
      <c r="O27" s="9" t="s">
        <v>16</v>
      </c>
      <c r="P27" s="9" t="s">
        <v>20</v>
      </c>
      <c r="Q27" s="9">
        <v>100</v>
      </c>
      <c r="R27" s="25">
        <f t="shared" si="4"/>
        <v>89.312383732168868</v>
      </c>
      <c r="S27" s="10">
        <f t="shared" si="5"/>
        <v>5</v>
      </c>
      <c r="T27" s="18"/>
    </row>
    <row r="28" spans="1:20" x14ac:dyDescent="0.2">
      <c r="A28" s="9">
        <v>2017015428</v>
      </c>
      <c r="B28" s="9" t="s">
        <v>77</v>
      </c>
      <c r="C28" s="16">
        <v>88.926307631272493</v>
      </c>
      <c r="D28" s="9">
        <v>8</v>
      </c>
      <c r="E28" s="16">
        <v>93.761849462365603</v>
      </c>
      <c r="F28" s="9">
        <v>5</v>
      </c>
      <c r="G28" s="16">
        <v>91.7</v>
      </c>
      <c r="H28" s="9">
        <v>6</v>
      </c>
      <c r="I28" s="23">
        <v>91.4627190312127</v>
      </c>
      <c r="J28" s="16">
        <v>86.881856540084385</v>
      </c>
      <c r="K28" s="16">
        <v>79.109843384301598</v>
      </c>
      <c r="L28" s="9">
        <v>3.7</v>
      </c>
      <c r="M28" s="17">
        <v>0.86</v>
      </c>
      <c r="N28" s="9" t="s">
        <v>15</v>
      </c>
      <c r="O28" s="9" t="s">
        <v>16</v>
      </c>
      <c r="P28" s="9" t="s">
        <v>73</v>
      </c>
      <c r="Q28" s="9">
        <v>100</v>
      </c>
      <c r="R28" s="25">
        <f t="shared" si="4"/>
        <v>89.109843384301598</v>
      </c>
      <c r="S28" s="10">
        <f t="shared" si="5"/>
        <v>6</v>
      </c>
      <c r="T28" s="18"/>
    </row>
    <row r="29" spans="1:20" x14ac:dyDescent="0.2">
      <c r="A29" s="9">
        <v>2017015402</v>
      </c>
      <c r="B29" s="9" t="s">
        <v>78</v>
      </c>
      <c r="C29" s="16">
        <v>92.092538461538396</v>
      </c>
      <c r="D29" s="9">
        <v>4</v>
      </c>
      <c r="E29" s="16">
        <v>93.093707331042367</v>
      </c>
      <c r="F29" s="9">
        <v>6</v>
      </c>
      <c r="G29" s="16">
        <v>90.082222222222228</v>
      </c>
      <c r="H29" s="9">
        <v>11</v>
      </c>
      <c r="I29" s="23">
        <v>91.756156004934326</v>
      </c>
      <c r="J29" s="16">
        <v>86.793248945147681</v>
      </c>
      <c r="K29" s="16">
        <v>79.106505462590235</v>
      </c>
      <c r="L29" s="9">
        <v>3.74</v>
      </c>
      <c r="M29" s="17">
        <v>0.92</v>
      </c>
      <c r="N29" s="9" t="s">
        <v>15</v>
      </c>
      <c r="O29" s="9" t="s">
        <v>16</v>
      </c>
      <c r="P29" s="9" t="s">
        <v>79</v>
      </c>
      <c r="Q29" s="9">
        <v>100</v>
      </c>
      <c r="R29" s="25">
        <f t="shared" si="4"/>
        <v>89.106505462590235</v>
      </c>
      <c r="S29" s="10">
        <f t="shared" si="5"/>
        <v>7</v>
      </c>
      <c r="T29" s="18"/>
    </row>
    <row r="30" spans="1:20" x14ac:dyDescent="0.2">
      <c r="A30" s="9">
        <v>2017015444</v>
      </c>
      <c r="B30" s="9" t="s">
        <v>80</v>
      </c>
      <c r="C30" s="16">
        <v>87.447846092811005</v>
      </c>
      <c r="D30" s="9">
        <v>16</v>
      </c>
      <c r="E30" s="16">
        <v>93.934105263157875</v>
      </c>
      <c r="F30" s="9">
        <v>4</v>
      </c>
      <c r="G30" s="16">
        <v>95.860000000000014</v>
      </c>
      <c r="H30" s="9">
        <v>1</v>
      </c>
      <c r="I30" s="23">
        <v>92.413983785322969</v>
      </c>
      <c r="J30" s="16">
        <v>85.504065040650403</v>
      </c>
      <c r="K30" s="16">
        <v>78.335642285519867</v>
      </c>
      <c r="L30" s="9">
        <v>3.6</v>
      </c>
      <c r="M30" s="17">
        <v>0.84313725490196079</v>
      </c>
      <c r="N30" s="9" t="s">
        <v>15</v>
      </c>
      <c r="O30" s="9" t="s">
        <v>16</v>
      </c>
      <c r="P30" s="9" t="s">
        <v>73</v>
      </c>
      <c r="Q30" s="9">
        <v>100</v>
      </c>
      <c r="R30" s="25">
        <f t="shared" si="4"/>
        <v>88.335642285519867</v>
      </c>
      <c r="S30" s="10">
        <f t="shared" si="5"/>
        <v>8</v>
      </c>
      <c r="T30" s="18"/>
    </row>
    <row r="31" spans="1:20" x14ac:dyDescent="0.2">
      <c r="A31" s="9">
        <v>2017015467</v>
      </c>
      <c r="B31" s="9" t="s">
        <v>81</v>
      </c>
      <c r="C31" s="16">
        <v>91.592769230769207</v>
      </c>
      <c r="D31" s="9">
        <v>5</v>
      </c>
      <c r="E31" s="16">
        <v>90.09243814432989</v>
      </c>
      <c r="F31" s="9">
        <v>9</v>
      </c>
      <c r="G31" s="16">
        <v>92.328939393939365</v>
      </c>
      <c r="H31" s="9">
        <v>3</v>
      </c>
      <c r="I31" s="23">
        <v>91.338048923012821</v>
      </c>
      <c r="J31" s="16">
        <v>85.463829787234047</v>
      </c>
      <c r="K31" s="16">
        <v>78.092290635666401</v>
      </c>
      <c r="L31" s="9">
        <v>3.54</v>
      </c>
      <c r="M31" s="17">
        <v>0.79591836734693877</v>
      </c>
      <c r="N31" s="9" t="s">
        <v>15</v>
      </c>
      <c r="O31" s="9" t="s">
        <v>16</v>
      </c>
      <c r="P31" s="9" t="s">
        <v>79</v>
      </c>
      <c r="Q31" s="9">
        <v>100</v>
      </c>
      <c r="R31" s="25">
        <f t="shared" si="4"/>
        <v>88.092290635666401</v>
      </c>
      <c r="S31" s="10">
        <f t="shared" si="5"/>
        <v>9</v>
      </c>
      <c r="T31" s="18"/>
    </row>
    <row r="32" spans="1:20" x14ac:dyDescent="0.2">
      <c r="A32" s="9">
        <v>2017015399</v>
      </c>
      <c r="B32" s="9" t="s">
        <v>82</v>
      </c>
      <c r="C32" s="16">
        <v>88.012384615384605</v>
      </c>
      <c r="D32" s="9">
        <v>13</v>
      </c>
      <c r="E32" s="16">
        <v>88.11149828178695</v>
      </c>
      <c r="F32" s="9">
        <v>15</v>
      </c>
      <c r="G32" s="16">
        <v>86.547878787878787</v>
      </c>
      <c r="H32" s="9">
        <v>24</v>
      </c>
      <c r="I32" s="23">
        <v>87.557253895016785</v>
      </c>
      <c r="J32" s="16">
        <v>85.791111111111107</v>
      </c>
      <c r="K32" s="16">
        <v>77.565228556781122</v>
      </c>
      <c r="L32" s="9">
        <v>3.61</v>
      </c>
      <c r="M32" s="17">
        <v>0.78723404255319152</v>
      </c>
      <c r="N32" s="9" t="s">
        <v>15</v>
      </c>
      <c r="O32" s="9" t="s">
        <v>16</v>
      </c>
      <c r="P32" s="9" t="s">
        <v>20</v>
      </c>
      <c r="Q32" s="9">
        <v>100</v>
      </c>
      <c r="R32" s="25">
        <f t="shared" si="4"/>
        <v>87.565228556781122</v>
      </c>
      <c r="S32" s="10">
        <f t="shared" si="5"/>
        <v>10</v>
      </c>
      <c r="T32" s="18"/>
    </row>
    <row r="33" spans="1:20" x14ac:dyDescent="0.2">
      <c r="A33" s="9">
        <v>2017015471</v>
      </c>
      <c r="B33" s="9" t="s">
        <v>83</v>
      </c>
      <c r="C33" s="16">
        <v>87.820615384615394</v>
      </c>
      <c r="D33" s="9">
        <v>14</v>
      </c>
      <c r="E33" s="16">
        <v>87.079628865979387</v>
      </c>
      <c r="F33" s="9">
        <v>21</v>
      </c>
      <c r="G33" s="16">
        <v>87.033333333333346</v>
      </c>
      <c r="H33" s="9">
        <v>20</v>
      </c>
      <c r="I33" s="23">
        <v>87.311192527976047</v>
      </c>
      <c r="J33" s="16">
        <v>85.252032520325201</v>
      </c>
      <c r="K33" s="16">
        <v>77.138661269822848</v>
      </c>
      <c r="L33" s="9">
        <v>3.51</v>
      </c>
      <c r="M33" s="17">
        <v>0.76470588235294112</v>
      </c>
      <c r="N33" s="9" t="s">
        <v>15</v>
      </c>
      <c r="O33" s="9" t="s">
        <v>16</v>
      </c>
      <c r="P33" s="9" t="s">
        <v>20</v>
      </c>
      <c r="Q33" s="9">
        <v>100</v>
      </c>
      <c r="R33" s="25">
        <f t="shared" si="4"/>
        <v>87.138661269822848</v>
      </c>
      <c r="S33" s="10">
        <f t="shared" si="5"/>
        <v>11</v>
      </c>
      <c r="T33" s="18"/>
    </row>
    <row r="34" spans="1:20" x14ac:dyDescent="0.2">
      <c r="A34" s="9">
        <v>2017015448</v>
      </c>
      <c r="B34" s="9" t="s">
        <v>84</v>
      </c>
      <c r="C34" s="16">
        <v>84.494153846153907</v>
      </c>
      <c r="D34" s="9">
        <v>30</v>
      </c>
      <c r="E34" s="16">
        <v>89.303113402061854</v>
      </c>
      <c r="F34" s="9">
        <v>14</v>
      </c>
      <c r="G34" s="16">
        <v>90.656666666666652</v>
      </c>
      <c r="H34" s="9">
        <v>8</v>
      </c>
      <c r="I34" s="23">
        <v>88.151311304960799</v>
      </c>
      <c r="J34" s="16">
        <v>84.467479674796749</v>
      </c>
      <c r="K34" s="16">
        <v>76.75749803334989</v>
      </c>
      <c r="L34" s="9">
        <v>3.49</v>
      </c>
      <c r="M34" s="17">
        <v>0.74509803921568629</v>
      </c>
      <c r="N34" s="9" t="s">
        <v>15</v>
      </c>
      <c r="O34" s="9" t="s">
        <v>16</v>
      </c>
      <c r="P34" s="9" t="s">
        <v>73</v>
      </c>
      <c r="Q34" s="9">
        <v>100</v>
      </c>
      <c r="R34" s="25">
        <f t="shared" si="4"/>
        <v>86.75749803334989</v>
      </c>
      <c r="S34" s="10">
        <f t="shared" si="5"/>
        <v>12</v>
      </c>
      <c r="T34" s="18"/>
    </row>
    <row r="35" spans="1:20" x14ac:dyDescent="0.2">
      <c r="A35" s="9">
        <v>2017015446</v>
      </c>
      <c r="B35" s="9" t="s">
        <v>85</v>
      </c>
      <c r="C35" s="16">
        <v>86.553230769230794</v>
      </c>
      <c r="D35" s="9">
        <v>22</v>
      </c>
      <c r="E35" s="16">
        <v>90.001505154639176</v>
      </c>
      <c r="F35" s="9">
        <v>11</v>
      </c>
      <c r="G35" s="16">
        <v>91.783333333333346</v>
      </c>
      <c r="H35" s="9">
        <v>5</v>
      </c>
      <c r="I35" s="23">
        <v>89.446023085734438</v>
      </c>
      <c r="J35" s="16">
        <v>82.99186991869918</v>
      </c>
      <c r="K35" s="16">
        <v>75.983513560236304</v>
      </c>
      <c r="L35" s="9">
        <v>3.35</v>
      </c>
      <c r="M35" s="17">
        <v>0.74509803921568629</v>
      </c>
      <c r="N35" s="9" t="s">
        <v>15</v>
      </c>
      <c r="O35" s="9" t="s">
        <v>16</v>
      </c>
      <c r="P35" s="9" t="s">
        <v>73</v>
      </c>
      <c r="Q35" s="9">
        <v>100</v>
      </c>
      <c r="R35" s="25">
        <f t="shared" si="4"/>
        <v>85.983513560236304</v>
      </c>
      <c r="S35" s="10">
        <f t="shared" si="5"/>
        <v>13</v>
      </c>
      <c r="T35" s="18"/>
    </row>
    <row r="36" spans="1:20" x14ac:dyDescent="0.2">
      <c r="A36" s="9">
        <v>2017015400</v>
      </c>
      <c r="B36" s="9" t="s">
        <v>87</v>
      </c>
      <c r="C36" s="16">
        <v>84.757076923076994</v>
      </c>
      <c r="D36" s="9">
        <v>29</v>
      </c>
      <c r="E36" s="16">
        <v>87.958949494949493</v>
      </c>
      <c r="F36" s="9">
        <v>18</v>
      </c>
      <c r="G36" s="16">
        <v>84.093333333333334</v>
      </c>
      <c r="H36" s="9">
        <v>38</v>
      </c>
      <c r="I36" s="23">
        <v>85.60311991711994</v>
      </c>
      <c r="J36" s="16">
        <v>83.235772357723576</v>
      </c>
      <c r="K36" s="16">
        <v>75.385664633830487</v>
      </c>
      <c r="L36" s="9">
        <v>3.29</v>
      </c>
      <c r="M36" s="17">
        <v>0.68627450980392157</v>
      </c>
      <c r="N36" s="9" t="s">
        <v>15</v>
      </c>
      <c r="O36" s="9" t="s">
        <v>16</v>
      </c>
      <c r="P36" s="9" t="s">
        <v>73</v>
      </c>
      <c r="Q36" s="9">
        <v>100</v>
      </c>
      <c r="R36" s="25">
        <f t="shared" si="4"/>
        <v>85.385664633830487</v>
      </c>
      <c r="S36" s="10">
        <f t="shared" si="5"/>
        <v>14</v>
      </c>
      <c r="T36" s="18"/>
    </row>
    <row r="37" spans="1:20" x14ac:dyDescent="0.2">
      <c r="A37" s="9">
        <v>2017015422</v>
      </c>
      <c r="B37" s="9" t="s">
        <v>88</v>
      </c>
      <c r="C37" s="16">
        <v>90.041153846153804</v>
      </c>
      <c r="D37" s="9">
        <v>7</v>
      </c>
      <c r="E37" s="16">
        <v>94.371368421052651</v>
      </c>
      <c r="F37" s="9">
        <v>3</v>
      </c>
      <c r="G37" s="16">
        <v>87.62</v>
      </c>
      <c r="H37" s="9">
        <v>17</v>
      </c>
      <c r="I37" s="23">
        <v>90.677507422402144</v>
      </c>
      <c r="J37" s="16">
        <v>81.760162601626021</v>
      </c>
      <c r="K37" s="16">
        <v>75.367615305618642</v>
      </c>
      <c r="L37" s="9">
        <v>3.2</v>
      </c>
      <c r="M37" s="17">
        <v>0.66666666666666663</v>
      </c>
      <c r="N37" s="9" t="s">
        <v>15</v>
      </c>
      <c r="O37" s="9" t="s">
        <v>16</v>
      </c>
      <c r="P37" s="9" t="s">
        <v>73</v>
      </c>
      <c r="Q37" s="9">
        <v>100</v>
      </c>
      <c r="R37" s="25">
        <f t="shared" si="4"/>
        <v>85.367615305618642</v>
      </c>
      <c r="S37" s="10">
        <f t="shared" si="5"/>
        <v>15</v>
      </c>
      <c r="T37" s="18"/>
    </row>
    <row r="38" spans="1:20" x14ac:dyDescent="0.2">
      <c r="A38" s="9">
        <v>2017015555</v>
      </c>
      <c r="B38" s="9" t="s">
        <v>89</v>
      </c>
      <c r="C38" s="16">
        <v>85.76711538461538</v>
      </c>
      <c r="D38" s="9">
        <v>12</v>
      </c>
      <c r="E38" s="16">
        <v>87.223535353535354</v>
      </c>
      <c r="F38" s="9">
        <v>19</v>
      </c>
      <c r="G38" s="16">
        <v>90.215526315789475</v>
      </c>
      <c r="H38" s="9">
        <v>10</v>
      </c>
      <c r="I38" s="23">
        <v>87.735392351313408</v>
      </c>
      <c r="J38" s="16">
        <v>82.553278688524586</v>
      </c>
      <c r="K38" s="16">
        <v>75.334373552229891</v>
      </c>
      <c r="L38" s="9">
        <v>3.35</v>
      </c>
      <c r="M38" s="17">
        <v>0.72549019607843135</v>
      </c>
      <c r="N38" s="9" t="s">
        <v>15</v>
      </c>
      <c r="O38" s="9" t="s">
        <v>16</v>
      </c>
      <c r="P38" s="9" t="s">
        <v>20</v>
      </c>
      <c r="Q38" s="9">
        <v>100</v>
      </c>
      <c r="R38" s="25">
        <f t="shared" si="4"/>
        <v>85.334373552229891</v>
      </c>
      <c r="S38" s="10">
        <f t="shared" si="5"/>
        <v>16</v>
      </c>
      <c r="T38" s="18"/>
    </row>
    <row r="39" spans="1:20" x14ac:dyDescent="0.2">
      <c r="A39" s="9">
        <v>2017015435</v>
      </c>
      <c r="B39" s="9" t="s">
        <v>86</v>
      </c>
      <c r="C39" s="16">
        <v>86.965025656284396</v>
      </c>
      <c r="D39" s="9">
        <v>20</v>
      </c>
      <c r="E39" s="16">
        <v>86.759953216374257</v>
      </c>
      <c r="F39" s="9">
        <v>23</v>
      </c>
      <c r="G39" s="16">
        <v>86.078000000000031</v>
      </c>
      <c r="H39" s="9">
        <v>28</v>
      </c>
      <c r="I39" s="23">
        <v>86.60099295755289</v>
      </c>
      <c r="J39" s="16">
        <v>83.056910569105696</v>
      </c>
      <c r="K39" s="16">
        <v>75.46003598988456</v>
      </c>
      <c r="L39" s="9">
        <v>3.34</v>
      </c>
      <c r="M39" s="17">
        <v>0.72549019607843135</v>
      </c>
      <c r="N39" s="9" t="s">
        <v>15</v>
      </c>
      <c r="O39" s="9" t="s">
        <v>16</v>
      </c>
      <c r="P39" s="9" t="s">
        <v>20</v>
      </c>
      <c r="Q39" s="9"/>
      <c r="R39" s="25"/>
      <c r="S39" s="10"/>
      <c r="T39" s="10" t="s">
        <v>111</v>
      </c>
    </row>
    <row r="42" spans="1:20" ht="39.950000000000003" customHeight="1" x14ac:dyDescent="0.2">
      <c r="A42" s="7" t="s">
        <v>114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40.5" x14ac:dyDescent="0.2">
      <c r="A43" s="2" t="s">
        <v>0</v>
      </c>
      <c r="B43" s="3" t="s">
        <v>1</v>
      </c>
      <c r="C43" s="3" t="s">
        <v>36</v>
      </c>
      <c r="D43" s="2" t="s">
        <v>37</v>
      </c>
      <c r="E43" s="3" t="s">
        <v>38</v>
      </c>
      <c r="F43" s="2" t="s">
        <v>39</v>
      </c>
      <c r="G43" s="3" t="s">
        <v>40</v>
      </c>
      <c r="H43" s="2" t="s">
        <v>41</v>
      </c>
      <c r="I43" s="22" t="s">
        <v>42</v>
      </c>
      <c r="J43" s="2" t="s">
        <v>43</v>
      </c>
      <c r="K43" s="2" t="s">
        <v>44</v>
      </c>
      <c r="L43" s="2" t="s">
        <v>45</v>
      </c>
      <c r="M43" s="2" t="s">
        <v>57</v>
      </c>
      <c r="N43" s="2" t="s">
        <v>46</v>
      </c>
      <c r="O43" s="2" t="s">
        <v>47</v>
      </c>
      <c r="P43" s="2" t="s">
        <v>48</v>
      </c>
      <c r="Q43" s="3" t="s">
        <v>101</v>
      </c>
      <c r="R43" s="22" t="s">
        <v>102</v>
      </c>
      <c r="S43" s="3" t="s">
        <v>103</v>
      </c>
      <c r="T43" s="3" t="s">
        <v>109</v>
      </c>
    </row>
    <row r="44" spans="1:20" x14ac:dyDescent="0.2">
      <c r="A44" s="9">
        <v>2017015545</v>
      </c>
      <c r="B44" s="9" t="s">
        <v>54</v>
      </c>
      <c r="C44" s="12">
        <v>91.107269230769219</v>
      </c>
      <c r="D44" s="9">
        <v>2</v>
      </c>
      <c r="E44" s="12">
        <v>89.28712592980618</v>
      </c>
      <c r="F44" s="9">
        <v>3</v>
      </c>
      <c r="G44" s="12">
        <v>92.28786762360447</v>
      </c>
      <c r="H44" s="9">
        <v>1</v>
      </c>
      <c r="I44" s="23">
        <f t="shared" ref="I44:I51" si="6">(C44+E44+G44)/3</f>
        <v>90.894087594726628</v>
      </c>
      <c r="J44" s="12">
        <v>88.384388185654004</v>
      </c>
      <c r="K44" s="12">
        <f t="shared" ref="K44:K51" si="7">I44*0.2+J44*0.7</f>
        <v>80.047889248903118</v>
      </c>
      <c r="L44" s="9">
        <v>3.81</v>
      </c>
      <c r="M44" s="13">
        <v>0.81632653061224492</v>
      </c>
      <c r="N44" s="9" t="s">
        <v>15</v>
      </c>
      <c r="O44" s="9" t="s">
        <v>16</v>
      </c>
      <c r="P44" s="9" t="s">
        <v>19</v>
      </c>
      <c r="Q44" s="10">
        <v>100</v>
      </c>
      <c r="R44" s="25">
        <f>I44*0.2+J44*0.7+Q44*0.1</f>
        <v>90.047889248903118</v>
      </c>
      <c r="S44" s="10">
        <f>RANK(R44,R$44:R$51)</f>
        <v>1</v>
      </c>
      <c r="T44" s="19"/>
    </row>
    <row r="45" spans="1:20" x14ac:dyDescent="0.2">
      <c r="A45" s="9">
        <v>2017015519</v>
      </c>
      <c r="B45" s="9" t="s">
        <v>49</v>
      </c>
      <c r="C45" s="12">
        <v>85.089128205128176</v>
      </c>
      <c r="D45" s="9">
        <v>15</v>
      </c>
      <c r="E45" s="12">
        <v>90.257000000000005</v>
      </c>
      <c r="F45" s="9">
        <v>1</v>
      </c>
      <c r="G45" s="12">
        <v>89.722939130434739</v>
      </c>
      <c r="H45" s="9">
        <v>2</v>
      </c>
      <c r="I45" s="23">
        <f t="shared" si="6"/>
        <v>88.356355778520978</v>
      </c>
      <c r="J45" s="12">
        <v>85.135964912280699</v>
      </c>
      <c r="K45" s="12">
        <f t="shared" si="7"/>
        <v>77.266446594300675</v>
      </c>
      <c r="L45" s="9">
        <v>3.47</v>
      </c>
      <c r="M45" s="13">
        <v>0.78260869565217395</v>
      </c>
      <c r="N45" s="9" t="s">
        <v>15</v>
      </c>
      <c r="O45" s="9" t="s">
        <v>16</v>
      </c>
      <c r="P45" s="9" t="s">
        <v>20</v>
      </c>
      <c r="Q45" s="10">
        <v>100</v>
      </c>
      <c r="R45" s="25">
        <f t="shared" ref="R45:R50" si="8">I45*0.2+J45*0.7+Q45*0.1</f>
        <v>87.266446594300675</v>
      </c>
      <c r="S45" s="10">
        <f t="shared" ref="S45:S50" si="9">RANK(R45,R$44:R$51)</f>
        <v>2</v>
      </c>
      <c r="T45" s="19"/>
    </row>
    <row r="46" spans="1:20" x14ac:dyDescent="0.2">
      <c r="A46" s="9">
        <v>2017015560</v>
      </c>
      <c r="B46" s="9" t="s">
        <v>56</v>
      </c>
      <c r="C46" s="12">
        <v>87.489469230769231</v>
      </c>
      <c r="D46" s="9">
        <v>7</v>
      </c>
      <c r="E46" s="12">
        <v>89.796043848288619</v>
      </c>
      <c r="F46" s="9">
        <v>2</v>
      </c>
      <c r="G46" s="12">
        <v>88.052094276094294</v>
      </c>
      <c r="H46" s="9">
        <v>3</v>
      </c>
      <c r="I46" s="23">
        <f t="shared" si="6"/>
        <v>88.445869118384053</v>
      </c>
      <c r="J46" s="12">
        <v>84.551724137931032</v>
      </c>
      <c r="K46" s="12">
        <f t="shared" si="7"/>
        <v>76.87538072022852</v>
      </c>
      <c r="L46" s="9">
        <v>3.4</v>
      </c>
      <c r="M46" s="13">
        <v>0.85106382978723405</v>
      </c>
      <c r="N46" s="9" t="s">
        <v>15</v>
      </c>
      <c r="O46" s="9" t="s">
        <v>16</v>
      </c>
      <c r="P46" s="9" t="s">
        <v>20</v>
      </c>
      <c r="Q46" s="10">
        <v>100</v>
      </c>
      <c r="R46" s="25">
        <f t="shared" si="8"/>
        <v>86.87538072022852</v>
      </c>
      <c r="S46" s="10">
        <f t="shared" si="9"/>
        <v>3</v>
      </c>
      <c r="T46" s="19"/>
    </row>
    <row r="47" spans="1:20" x14ac:dyDescent="0.2">
      <c r="A47" s="9">
        <v>2017015556</v>
      </c>
      <c r="B47" s="9" t="s">
        <v>55</v>
      </c>
      <c r="C47" s="12">
        <v>89.589423076923083</v>
      </c>
      <c r="D47" s="9">
        <v>3</v>
      </c>
      <c r="E47" s="12">
        <v>85.012766893661606</v>
      </c>
      <c r="F47" s="9">
        <v>12</v>
      </c>
      <c r="G47" s="12">
        <v>87.549409888357232</v>
      </c>
      <c r="H47" s="9">
        <v>4</v>
      </c>
      <c r="I47" s="23">
        <f t="shared" si="6"/>
        <v>87.383866619647293</v>
      </c>
      <c r="J47" s="12">
        <v>83.621030042918463</v>
      </c>
      <c r="K47" s="12">
        <f t="shared" si="7"/>
        <v>76.011494353972381</v>
      </c>
      <c r="L47" s="9">
        <v>3.4</v>
      </c>
      <c r="M47" s="13">
        <v>0.72916666666666663</v>
      </c>
      <c r="N47" s="9" t="s">
        <v>15</v>
      </c>
      <c r="O47" s="9" t="s">
        <v>16</v>
      </c>
      <c r="P47" s="9" t="s">
        <v>19</v>
      </c>
      <c r="Q47" s="10">
        <v>100</v>
      </c>
      <c r="R47" s="25">
        <f t="shared" si="8"/>
        <v>86.011494353972381</v>
      </c>
      <c r="S47" s="10">
        <f t="shared" si="9"/>
        <v>4</v>
      </c>
      <c r="T47" s="19"/>
    </row>
    <row r="48" spans="1:20" x14ac:dyDescent="0.2">
      <c r="A48" s="9">
        <v>2017015524</v>
      </c>
      <c r="B48" s="9" t="s">
        <v>50</v>
      </c>
      <c r="C48" s="12">
        <v>87.241384615384618</v>
      </c>
      <c r="D48" s="9">
        <v>8</v>
      </c>
      <c r="E48" s="12">
        <v>86.475000000000009</v>
      </c>
      <c r="F48" s="9">
        <v>7</v>
      </c>
      <c r="G48" s="12">
        <v>86.373540669856467</v>
      </c>
      <c r="H48" s="9">
        <v>7</v>
      </c>
      <c r="I48" s="23">
        <f t="shared" si="6"/>
        <v>86.696641761747046</v>
      </c>
      <c r="J48" s="12">
        <v>82.834821428571431</v>
      </c>
      <c r="K48" s="12">
        <f t="shared" si="7"/>
        <v>75.323703352349412</v>
      </c>
      <c r="L48" s="9">
        <v>3.34</v>
      </c>
      <c r="M48" s="13">
        <v>0.73913043478260865</v>
      </c>
      <c r="N48" s="9" t="s">
        <v>15</v>
      </c>
      <c r="O48" s="9" t="s">
        <v>16</v>
      </c>
      <c r="P48" s="9" t="s">
        <v>23</v>
      </c>
      <c r="Q48" s="10">
        <v>100</v>
      </c>
      <c r="R48" s="25">
        <f t="shared" si="8"/>
        <v>85.323703352349412</v>
      </c>
      <c r="S48" s="10">
        <f t="shared" si="9"/>
        <v>5</v>
      </c>
      <c r="T48" s="19"/>
    </row>
    <row r="49" spans="1:20" x14ac:dyDescent="0.2">
      <c r="A49" s="9">
        <v>2017015538</v>
      </c>
      <c r="B49" s="9" t="s">
        <v>53</v>
      </c>
      <c r="C49" s="12">
        <v>87.489469230769231</v>
      </c>
      <c r="D49" s="9">
        <v>6</v>
      </c>
      <c r="E49" s="12">
        <v>88.017682146160965</v>
      </c>
      <c r="F49" s="9">
        <v>5</v>
      </c>
      <c r="G49" s="12">
        <v>85.221355661881987</v>
      </c>
      <c r="H49" s="9">
        <v>8</v>
      </c>
      <c r="I49" s="23">
        <f t="shared" si="6"/>
        <v>86.909502346270742</v>
      </c>
      <c r="J49" s="12">
        <v>79.862595419847324</v>
      </c>
      <c r="K49" s="12">
        <f t="shared" si="7"/>
        <v>73.285717263147262</v>
      </c>
      <c r="L49" s="9">
        <v>3.06</v>
      </c>
      <c r="M49" s="13">
        <v>0.60377358490566035</v>
      </c>
      <c r="N49" s="9" t="s">
        <v>15</v>
      </c>
      <c r="O49" s="9" t="s">
        <v>16</v>
      </c>
      <c r="P49" s="9" t="s">
        <v>20</v>
      </c>
      <c r="Q49" s="10">
        <v>100</v>
      </c>
      <c r="R49" s="25">
        <f t="shared" si="8"/>
        <v>83.285717263147262</v>
      </c>
      <c r="S49" s="10">
        <f t="shared" si="9"/>
        <v>6</v>
      </c>
      <c r="T49" s="19"/>
    </row>
    <row r="50" spans="1:20" x14ac:dyDescent="0.2">
      <c r="A50" s="9">
        <v>2017015529</v>
      </c>
      <c r="B50" s="9" t="s">
        <v>52</v>
      </c>
      <c r="C50" s="12">
        <v>87.527846153846156</v>
      </c>
      <c r="D50" s="9">
        <v>5</v>
      </c>
      <c r="E50" s="12">
        <v>85.130999999999986</v>
      </c>
      <c r="F50" s="9">
        <v>11</v>
      </c>
      <c r="G50" s="12">
        <v>82.036666666666619</v>
      </c>
      <c r="H50" s="9">
        <v>17</v>
      </c>
      <c r="I50" s="23">
        <f t="shared" si="6"/>
        <v>84.898504273504258</v>
      </c>
      <c r="J50" s="12">
        <v>79.804545454545448</v>
      </c>
      <c r="K50" s="12">
        <f t="shared" si="7"/>
        <v>72.842882672882666</v>
      </c>
      <c r="L50" s="9">
        <v>3.07</v>
      </c>
      <c r="M50" s="13">
        <v>0.62222222222222223</v>
      </c>
      <c r="N50" s="9" t="s">
        <v>15</v>
      </c>
      <c r="O50" s="9" t="s">
        <v>16</v>
      </c>
      <c r="P50" s="9" t="s">
        <v>20</v>
      </c>
      <c r="Q50" s="10">
        <v>100</v>
      </c>
      <c r="R50" s="25">
        <f t="shared" si="8"/>
        <v>82.842882672882666</v>
      </c>
      <c r="S50" s="10">
        <f t="shared" si="9"/>
        <v>7</v>
      </c>
      <c r="T50" s="19"/>
    </row>
    <row r="51" spans="1:20" x14ac:dyDescent="0.2">
      <c r="A51" s="9">
        <v>2017015528</v>
      </c>
      <c r="B51" s="9" t="s">
        <v>51</v>
      </c>
      <c r="C51" s="12">
        <v>84.262230769230769</v>
      </c>
      <c r="D51" s="9">
        <v>22</v>
      </c>
      <c r="E51" s="12">
        <v>83.855000000000004</v>
      </c>
      <c r="F51" s="9">
        <v>15</v>
      </c>
      <c r="G51" s="12">
        <v>79.728260869565247</v>
      </c>
      <c r="H51" s="9">
        <v>33</v>
      </c>
      <c r="I51" s="23">
        <f t="shared" si="6"/>
        <v>82.615163879598683</v>
      </c>
      <c r="J51" s="12">
        <v>79.360515021459221</v>
      </c>
      <c r="K51" s="12">
        <f t="shared" si="7"/>
        <v>72.075393290941193</v>
      </c>
      <c r="L51" s="9">
        <v>3.01</v>
      </c>
      <c r="M51" s="13">
        <v>0.60416666666666663</v>
      </c>
      <c r="N51" s="9" t="s">
        <v>15</v>
      </c>
      <c r="O51" s="9" t="s">
        <v>16</v>
      </c>
      <c r="P51" s="9" t="s">
        <v>20</v>
      </c>
      <c r="Q51" s="10"/>
      <c r="R51" s="25"/>
      <c r="S51" s="10"/>
      <c r="T51" s="10" t="s">
        <v>111</v>
      </c>
    </row>
    <row r="54" spans="1:20" ht="39.950000000000003" customHeight="1" x14ac:dyDescent="0.2">
      <c r="A54" s="14" t="s">
        <v>115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1:20" ht="40.5" x14ac:dyDescent="0.2">
      <c r="A55" s="2" t="s">
        <v>0</v>
      </c>
      <c r="B55" s="3" t="s">
        <v>1</v>
      </c>
      <c r="C55" s="3" t="s">
        <v>2</v>
      </c>
      <c r="D55" s="2" t="s">
        <v>105</v>
      </c>
      <c r="E55" s="3" t="s">
        <v>3</v>
      </c>
      <c r="F55" s="2" t="s">
        <v>106</v>
      </c>
      <c r="G55" s="3" t="s">
        <v>5</v>
      </c>
      <c r="H55" s="2" t="s">
        <v>107</v>
      </c>
      <c r="I55" s="22" t="s">
        <v>42</v>
      </c>
      <c r="J55" s="2" t="s">
        <v>43</v>
      </c>
      <c r="K55" s="2" t="s">
        <v>9</v>
      </c>
      <c r="L55" s="2" t="s">
        <v>45</v>
      </c>
      <c r="M55" s="2" t="s">
        <v>57</v>
      </c>
      <c r="N55" s="2" t="s">
        <v>11</v>
      </c>
      <c r="O55" s="2" t="s">
        <v>12</v>
      </c>
      <c r="P55" s="2" t="s">
        <v>48</v>
      </c>
      <c r="Q55" s="3" t="s">
        <v>101</v>
      </c>
      <c r="R55" s="22" t="s">
        <v>102</v>
      </c>
      <c r="S55" s="3" t="s">
        <v>108</v>
      </c>
      <c r="T55" s="20" t="s">
        <v>109</v>
      </c>
    </row>
    <row r="56" spans="1:20" x14ac:dyDescent="0.2">
      <c r="A56" s="9">
        <v>2017015247</v>
      </c>
      <c r="B56" s="9" t="s">
        <v>90</v>
      </c>
      <c r="C56" s="16">
        <v>91.768406382978768</v>
      </c>
      <c r="D56" s="9">
        <v>3</v>
      </c>
      <c r="E56" s="16">
        <v>91.945764705882397</v>
      </c>
      <c r="F56" s="9">
        <v>4</v>
      </c>
      <c r="G56" s="16">
        <v>93.744705882352946</v>
      </c>
      <c r="H56" s="9">
        <v>1</v>
      </c>
      <c r="I56" s="23">
        <v>92.486292323738041</v>
      </c>
      <c r="J56" s="16">
        <v>89.681914893617005</v>
      </c>
      <c r="K56" s="16">
        <v>81.274598890279506</v>
      </c>
      <c r="L56" s="9">
        <v>3.97</v>
      </c>
      <c r="M56" s="17">
        <v>0.89473684210526316</v>
      </c>
      <c r="N56" s="9" t="s">
        <v>15</v>
      </c>
      <c r="O56" s="9" t="s">
        <v>16</v>
      </c>
      <c r="P56" s="9" t="s">
        <v>20</v>
      </c>
      <c r="Q56" s="9">
        <v>100</v>
      </c>
      <c r="R56" s="23">
        <f>I56*0.2+J56*0.7+Q56*0.1</f>
        <v>91.274598890279506</v>
      </c>
      <c r="S56" s="9">
        <f>RANK(R56,R$56:R$666)</f>
        <v>1</v>
      </c>
      <c r="T56" s="19"/>
    </row>
    <row r="57" spans="1:20" x14ac:dyDescent="0.2">
      <c r="A57" s="9">
        <v>2017015271</v>
      </c>
      <c r="B57" s="9" t="s">
        <v>91</v>
      </c>
      <c r="C57" s="16">
        <v>94.882085106383002</v>
      </c>
      <c r="D57" s="9">
        <v>2</v>
      </c>
      <c r="E57" s="16">
        <v>96.736948453608207</v>
      </c>
      <c r="F57" s="9">
        <v>1</v>
      </c>
      <c r="G57" s="16">
        <v>93.311000000000007</v>
      </c>
      <c r="H57" s="9">
        <v>2</v>
      </c>
      <c r="I57" s="23">
        <v>94.976677853330401</v>
      </c>
      <c r="J57" s="16">
        <v>88.6697674418605</v>
      </c>
      <c r="K57" s="16">
        <v>81.06417277996843</v>
      </c>
      <c r="L57" s="9">
        <v>3.79</v>
      </c>
      <c r="M57" s="17">
        <v>0.95238095238095233</v>
      </c>
      <c r="N57" s="9" t="s">
        <v>15</v>
      </c>
      <c r="O57" s="9" t="s">
        <v>16</v>
      </c>
      <c r="P57" s="9" t="s">
        <v>73</v>
      </c>
      <c r="Q57" s="9">
        <v>100</v>
      </c>
      <c r="R57" s="23">
        <f>I57*0.2+J57*0.7+Q57*0.1</f>
        <v>91.06417277996843</v>
      </c>
      <c r="S57" s="9">
        <f>RANK(R57,R$56:R$666)</f>
        <v>2</v>
      </c>
      <c r="T57" s="19"/>
    </row>
    <row r="58" spans="1:20" x14ac:dyDescent="0.2">
      <c r="A58" s="9">
        <v>2017015250</v>
      </c>
      <c r="B58" s="9" t="s">
        <v>92</v>
      </c>
      <c r="C58" s="16">
        <v>90.209074468085078</v>
      </c>
      <c r="D58" s="9">
        <v>4</v>
      </c>
      <c r="E58" s="16">
        <v>92.758076246334298</v>
      </c>
      <c r="F58" s="9">
        <v>2</v>
      </c>
      <c r="G58" s="16">
        <v>91.187739130434778</v>
      </c>
      <c r="H58" s="9">
        <v>4</v>
      </c>
      <c r="I58" s="23">
        <v>91.384963281618056</v>
      </c>
      <c r="J58" s="16">
        <v>88.492537313432805</v>
      </c>
      <c r="K58" s="16">
        <v>80.221768775726574</v>
      </c>
      <c r="L58" s="9">
        <v>3.85</v>
      </c>
      <c r="M58" s="17">
        <v>0.9</v>
      </c>
      <c r="N58" s="9" t="s">
        <v>15</v>
      </c>
      <c r="O58" s="9" t="s">
        <v>16</v>
      </c>
      <c r="P58" s="9" t="s">
        <v>20</v>
      </c>
      <c r="Q58" s="9">
        <v>100</v>
      </c>
      <c r="R58" s="23">
        <f>I58*0.2+J58*0.7+Q58*0.1</f>
        <v>90.221768775726574</v>
      </c>
      <c r="S58" s="9">
        <f>RANK(R58,R$56:R$666)</f>
        <v>3</v>
      </c>
      <c r="T58" s="19"/>
    </row>
    <row r="59" spans="1:20" x14ac:dyDescent="0.2">
      <c r="A59" s="9">
        <v>2017015261</v>
      </c>
      <c r="B59" s="9" t="s">
        <v>93</v>
      </c>
      <c r="C59" s="16">
        <v>88.003797872340428</v>
      </c>
      <c r="D59" s="9">
        <v>6</v>
      </c>
      <c r="E59" s="16">
        <v>92.163628865979405</v>
      </c>
      <c r="F59" s="9">
        <v>3</v>
      </c>
      <c r="G59" s="16">
        <v>89.301249999999996</v>
      </c>
      <c r="H59" s="9">
        <v>6</v>
      </c>
      <c r="I59" s="23">
        <v>89.822892246106605</v>
      </c>
      <c r="J59" s="16">
        <v>87.758139534883696</v>
      </c>
      <c r="K59" s="16">
        <v>79.395276123639903</v>
      </c>
      <c r="L59" s="9">
        <v>3.82</v>
      </c>
      <c r="M59" s="17">
        <v>0.90476190476190477</v>
      </c>
      <c r="N59" s="9" t="s">
        <v>15</v>
      </c>
      <c r="O59" s="9" t="s">
        <v>16</v>
      </c>
      <c r="P59" s="9" t="s">
        <v>73</v>
      </c>
      <c r="Q59" s="9">
        <v>100</v>
      </c>
      <c r="R59" s="23">
        <f>I59*0.2+J59*0.7+Q59*0.1</f>
        <v>89.395276123639903</v>
      </c>
      <c r="S59" s="9">
        <f>RANK(R59,R$56:R$666)</f>
        <v>4</v>
      </c>
      <c r="T59" s="19"/>
    </row>
    <row r="60" spans="1:20" x14ac:dyDescent="0.2">
      <c r="A60" s="9">
        <v>2017015248</v>
      </c>
      <c r="B60" s="9" t="s">
        <v>94</v>
      </c>
      <c r="C60" s="16">
        <v>87.933406382978774</v>
      </c>
      <c r="D60" s="9">
        <v>7</v>
      </c>
      <c r="E60" s="16">
        <v>87.413429553264606</v>
      </c>
      <c r="F60" s="9">
        <v>11</v>
      </c>
      <c r="G60" s="16">
        <v>92.730000000000018</v>
      </c>
      <c r="H60" s="9">
        <v>3</v>
      </c>
      <c r="I60" s="23">
        <v>89.358945312081133</v>
      </c>
      <c r="J60" s="16">
        <v>85.534883720930196</v>
      </c>
      <c r="K60" s="16">
        <v>77.746207667067353</v>
      </c>
      <c r="L60" s="9">
        <v>3.64</v>
      </c>
      <c r="M60" s="17">
        <v>0.76190476190476186</v>
      </c>
      <c r="N60" s="9" t="s">
        <v>15</v>
      </c>
      <c r="O60" s="9" t="s">
        <v>16</v>
      </c>
      <c r="P60" s="9" t="s">
        <v>73</v>
      </c>
      <c r="Q60" s="9">
        <v>100</v>
      </c>
      <c r="R60" s="23">
        <f>I60*0.2+J60*0.7+Q60*0.1</f>
        <v>87.746207667067353</v>
      </c>
      <c r="S60" s="9">
        <f>RANK(R60,R$56:R$666)</f>
        <v>5</v>
      </c>
      <c r="T60" s="19"/>
    </row>
    <row r="61" spans="1:20" x14ac:dyDescent="0.2">
      <c r="A61" s="9">
        <v>2017015295</v>
      </c>
      <c r="B61" s="9" t="s">
        <v>95</v>
      </c>
      <c r="C61" s="16">
        <v>85.876085106383002</v>
      </c>
      <c r="D61" s="9">
        <v>13</v>
      </c>
      <c r="E61" s="16">
        <v>90.404659793814403</v>
      </c>
      <c r="F61" s="9">
        <v>5</v>
      </c>
      <c r="G61" s="16">
        <v>90.453416666666683</v>
      </c>
      <c r="H61" s="9">
        <v>5</v>
      </c>
      <c r="I61" s="23">
        <v>88.911387188954691</v>
      </c>
      <c r="J61" s="16">
        <v>84.995348837209306</v>
      </c>
      <c r="K61" s="16">
        <v>77.279021623837451</v>
      </c>
      <c r="L61" s="9">
        <v>3.49</v>
      </c>
      <c r="M61" s="17">
        <v>0.69047619047619047</v>
      </c>
      <c r="N61" s="9" t="s">
        <v>15</v>
      </c>
      <c r="O61" s="9" t="s">
        <v>16</v>
      </c>
      <c r="P61" s="9" t="s">
        <v>20</v>
      </c>
      <c r="Q61" s="9">
        <v>100</v>
      </c>
      <c r="R61" s="23">
        <f>I61*0.2+J61*0.7+Q61*0.1</f>
        <v>87.279021623837451</v>
      </c>
      <c r="S61" s="9">
        <f>RANK(R61,R$56:R$666)</f>
        <v>6</v>
      </c>
      <c r="T61" s="19"/>
    </row>
    <row r="62" spans="1:20" x14ac:dyDescent="0.2">
      <c r="A62" s="9">
        <v>2017015263</v>
      </c>
      <c r="B62" s="9" t="s">
        <v>96</v>
      </c>
      <c r="C62" s="16">
        <v>85.79791276595742</v>
      </c>
      <c r="D62" s="9">
        <v>14</v>
      </c>
      <c r="E62" s="16">
        <v>88.493759450171794</v>
      </c>
      <c r="F62" s="9">
        <v>9</v>
      </c>
      <c r="G62" s="16">
        <v>88.024545454545461</v>
      </c>
      <c r="H62" s="9">
        <v>8</v>
      </c>
      <c r="I62" s="23">
        <v>87.438739223558215</v>
      </c>
      <c r="J62" s="16">
        <v>84.358139534883705</v>
      </c>
      <c r="K62" s="16">
        <v>76.538445519130235</v>
      </c>
      <c r="L62" s="9">
        <v>3.41</v>
      </c>
      <c r="M62" s="17">
        <v>0.7857142857142857</v>
      </c>
      <c r="N62" s="9" t="s">
        <v>15</v>
      </c>
      <c r="O62" s="9" t="s">
        <v>16</v>
      </c>
      <c r="P62" s="9" t="s">
        <v>73</v>
      </c>
      <c r="Q62" s="9">
        <v>100</v>
      </c>
      <c r="R62" s="23">
        <f>I62*0.2+J62*0.7+Q62*0.1</f>
        <v>86.538445519130235</v>
      </c>
      <c r="S62" s="9">
        <f>RANK(R62,R$56:R$666)</f>
        <v>7</v>
      </c>
      <c r="T62" s="19"/>
    </row>
    <row r="63" spans="1:20" x14ac:dyDescent="0.2">
      <c r="A63" s="9">
        <v>2017015262</v>
      </c>
      <c r="B63" s="9" t="s">
        <v>97</v>
      </c>
      <c r="C63" s="16">
        <v>83.458691489361712</v>
      </c>
      <c r="D63" s="9">
        <v>22</v>
      </c>
      <c r="E63" s="16">
        <v>89.389099656357402</v>
      </c>
      <c r="F63" s="9">
        <v>6</v>
      </c>
      <c r="G63" s="16">
        <v>88.452666666666659</v>
      </c>
      <c r="H63" s="9">
        <v>7</v>
      </c>
      <c r="I63" s="23">
        <v>87.100152604128581</v>
      </c>
      <c r="J63" s="16">
        <v>83.6</v>
      </c>
      <c r="K63" s="16">
        <v>75.940030520825701</v>
      </c>
      <c r="L63" s="9">
        <v>3.35</v>
      </c>
      <c r="M63" s="17">
        <v>0.76190476190476186</v>
      </c>
      <c r="N63" s="9" t="s">
        <v>15</v>
      </c>
      <c r="O63" s="9" t="s">
        <v>16</v>
      </c>
      <c r="P63" s="9" t="s">
        <v>20</v>
      </c>
      <c r="Q63" s="9">
        <v>100</v>
      </c>
      <c r="R63" s="23">
        <f>I63*0.2+J63*0.7+Q63*0.1</f>
        <v>85.940030520825701</v>
      </c>
      <c r="S63" s="9">
        <f>RANK(R63,R$56:R$666)</f>
        <v>8</v>
      </c>
      <c r="T63" s="19"/>
    </row>
    <row r="64" spans="1:20" x14ac:dyDescent="0.2">
      <c r="A64" s="9">
        <v>2017015245</v>
      </c>
      <c r="B64" s="9" t="s">
        <v>98</v>
      </c>
      <c r="C64" s="16">
        <v>85.779414893617059</v>
      </c>
      <c r="D64" s="9">
        <v>15</v>
      </c>
      <c r="E64" s="16">
        <v>88.596041237113397</v>
      </c>
      <c r="F64" s="9">
        <v>8</v>
      </c>
      <c r="G64" s="16">
        <v>86.2</v>
      </c>
      <c r="H64" s="9">
        <v>12</v>
      </c>
      <c r="I64" s="23">
        <v>86.858485376910153</v>
      </c>
      <c r="J64" s="16">
        <v>83.576744186046497</v>
      </c>
      <c r="K64" s="16">
        <v>75.875418005614577</v>
      </c>
      <c r="L64" s="9">
        <v>3.39</v>
      </c>
      <c r="M64" s="17">
        <v>0.76190476190476186</v>
      </c>
      <c r="N64" s="9" t="s">
        <v>15</v>
      </c>
      <c r="O64" s="9" t="s">
        <v>16</v>
      </c>
      <c r="P64" s="9" t="s">
        <v>20</v>
      </c>
      <c r="Q64" s="9">
        <v>100</v>
      </c>
      <c r="R64" s="23">
        <f>I64*0.2+J64*0.7+Q64*0.1</f>
        <v>85.875418005614577</v>
      </c>
      <c r="S64" s="9">
        <f>RANK(R64,R$56:R$666)</f>
        <v>9</v>
      </c>
      <c r="T64" s="19"/>
    </row>
    <row r="65" spans="1:20" x14ac:dyDescent="0.2">
      <c r="A65" s="9">
        <v>2017015259</v>
      </c>
      <c r="B65" s="9" t="s">
        <v>99</v>
      </c>
      <c r="C65" s="16">
        <v>82.682480851063858</v>
      </c>
      <c r="D65" s="9">
        <v>30</v>
      </c>
      <c r="E65" s="16">
        <v>87.410989690721607</v>
      </c>
      <c r="F65" s="9">
        <v>12</v>
      </c>
      <c r="G65" s="16">
        <v>84.003333333333345</v>
      </c>
      <c r="H65" s="9">
        <v>17</v>
      </c>
      <c r="I65" s="23">
        <v>84.698934625039598</v>
      </c>
      <c r="J65" s="16">
        <v>83.488372093023301</v>
      </c>
      <c r="K65" s="16">
        <v>75.381647390124229</v>
      </c>
      <c r="L65" s="9">
        <v>3.31</v>
      </c>
      <c r="M65" s="17">
        <v>0.7142857142857143</v>
      </c>
      <c r="N65" s="9" t="s">
        <v>15</v>
      </c>
      <c r="O65" s="9" t="s">
        <v>16</v>
      </c>
      <c r="P65" s="9" t="s">
        <v>20</v>
      </c>
      <c r="Q65" s="9"/>
      <c r="R65" s="23"/>
      <c r="S65" s="9"/>
      <c r="T65" s="10" t="s">
        <v>111</v>
      </c>
    </row>
    <row r="66" spans="1:20" x14ac:dyDescent="0.2">
      <c r="A66" s="9">
        <v>2017015281</v>
      </c>
      <c r="B66" s="9" t="s">
        <v>100</v>
      </c>
      <c r="C66" s="16">
        <v>86.225617021276605</v>
      </c>
      <c r="D66" s="9">
        <v>11</v>
      </c>
      <c r="E66" s="16">
        <v>86.651448453608197</v>
      </c>
      <c r="F66" s="9">
        <v>15</v>
      </c>
      <c r="G66" s="16">
        <v>87.654916666666665</v>
      </c>
      <c r="H66" s="9">
        <v>10</v>
      </c>
      <c r="I66" s="23">
        <v>86.843994047183813</v>
      </c>
      <c r="J66" s="16">
        <v>82.497674418604603</v>
      </c>
      <c r="K66" s="16">
        <v>75.117170902459989</v>
      </c>
      <c r="L66" s="9">
        <v>3.32</v>
      </c>
      <c r="M66" s="17">
        <v>0.7142857142857143</v>
      </c>
      <c r="N66" s="9" t="s">
        <v>15</v>
      </c>
      <c r="O66" s="9" t="s">
        <v>16</v>
      </c>
      <c r="P66" s="9" t="s">
        <v>20</v>
      </c>
      <c r="Q66" s="9"/>
      <c r="R66" s="23"/>
      <c r="S66" s="9"/>
      <c r="T66" s="10" t="s">
        <v>111</v>
      </c>
    </row>
  </sheetData>
  <mergeCells count="4">
    <mergeCell ref="A1:T1"/>
    <mergeCell ref="A21:T21"/>
    <mergeCell ref="A42:T42"/>
    <mergeCell ref="A54:T54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公示版本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2020-09-07T10:54:39Z</cp:lastPrinted>
  <dcterms:created xsi:type="dcterms:W3CDTF">2020-09-03T14:17:50Z</dcterms:created>
  <dcterms:modified xsi:type="dcterms:W3CDTF">2020-09-08T10:08:08Z</dcterms:modified>
</cp:coreProperties>
</file>